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dg-dpp-gpr\PROJETOS\SESA\UNIDADES BÁSICAS DE SAÚDE (ADAPTAÇÕES 2019)\FINAL\TIPO I\CLIMATIZAÇÃO\XLS\"/>
    </mc:Choice>
  </mc:AlternateContent>
  <bookViews>
    <workbookView xWindow="0" yWindow="0" windowWidth="7470" windowHeight="8085"/>
  </bookViews>
  <sheets>
    <sheet name="Plan1" sheetId="1" r:id="rId1"/>
    <sheet name="Plan2" sheetId="2" r:id="rId2"/>
    <sheet name="Plan3" sheetId="3" r:id="rId3"/>
  </sheets>
  <definedNames>
    <definedName name="_xlnm.Print_Area" localSheetId="0">Plan1!$A$1:$J$128</definedName>
    <definedName name="_xlnm.Print_Titles" localSheetId="0">Plan1!$1:$4</definedName>
  </definedNames>
  <calcPr calcId="162913" iterateDelta="1E-4"/>
</workbook>
</file>

<file path=xl/calcChain.xml><?xml version="1.0" encoding="utf-8"?>
<calcChain xmlns="http://schemas.openxmlformats.org/spreadsheetml/2006/main">
  <c r="J125" i="1" l="1"/>
  <c r="I125" i="1"/>
  <c r="G125" i="1"/>
  <c r="I124" i="1"/>
  <c r="J124" i="1" s="1"/>
  <c r="G124" i="1"/>
  <c r="I123" i="1"/>
  <c r="J123" i="1" s="1"/>
  <c r="G123" i="1"/>
  <c r="I122" i="1"/>
  <c r="G122" i="1"/>
  <c r="J122" i="1" s="1"/>
  <c r="J121" i="1"/>
  <c r="I121" i="1"/>
  <c r="G121" i="1"/>
  <c r="I120" i="1"/>
  <c r="J120" i="1" s="1"/>
  <c r="G120" i="1"/>
  <c r="I119" i="1"/>
  <c r="J119" i="1" s="1"/>
  <c r="G119" i="1"/>
  <c r="G118" i="1" s="1"/>
  <c r="J117" i="1"/>
  <c r="I117" i="1"/>
  <c r="G117" i="1"/>
  <c r="I116" i="1"/>
  <c r="I115" i="1" s="1"/>
  <c r="G116" i="1"/>
  <c r="G115" i="1"/>
  <c r="I114" i="1"/>
  <c r="J114" i="1" s="1"/>
  <c r="G114" i="1"/>
  <c r="G112" i="1" s="1"/>
  <c r="J113" i="1"/>
  <c r="I113" i="1"/>
  <c r="G113" i="1"/>
  <c r="I111" i="1"/>
  <c r="J111" i="1" s="1"/>
  <c r="G111" i="1"/>
  <c r="I110" i="1"/>
  <c r="J110" i="1" s="1"/>
  <c r="G110" i="1"/>
  <c r="G108" i="1" s="1"/>
  <c r="J109" i="1"/>
  <c r="J108" i="1" s="1"/>
  <c r="I109" i="1"/>
  <c r="G109" i="1"/>
  <c r="I108" i="1"/>
  <c r="I98" i="1"/>
  <c r="J98" i="1" s="1"/>
  <c r="G98" i="1"/>
  <c r="J97" i="1"/>
  <c r="I97" i="1"/>
  <c r="G97" i="1"/>
  <c r="I96" i="1"/>
  <c r="J96" i="1" s="1"/>
  <c r="G96" i="1"/>
  <c r="I95" i="1"/>
  <c r="J95" i="1" s="1"/>
  <c r="G95" i="1"/>
  <c r="I94" i="1"/>
  <c r="G94" i="1"/>
  <c r="J94" i="1" s="1"/>
  <c r="J93" i="1"/>
  <c r="I93" i="1"/>
  <c r="G93" i="1"/>
  <c r="I91" i="1"/>
  <c r="J91" i="1" s="1"/>
  <c r="J90" i="1" s="1"/>
  <c r="G91" i="1"/>
  <c r="G90" i="1" s="1"/>
  <c r="E89" i="1"/>
  <c r="I89" i="1" s="1"/>
  <c r="J88" i="1"/>
  <c r="I88" i="1"/>
  <c r="G88" i="1"/>
  <c r="I85" i="1"/>
  <c r="J85" i="1" s="1"/>
  <c r="G85" i="1"/>
  <c r="A85" i="1"/>
  <c r="I84" i="1"/>
  <c r="J84" i="1" s="1"/>
  <c r="G84" i="1"/>
  <c r="A84" i="1"/>
  <c r="I83" i="1"/>
  <c r="J83" i="1" s="1"/>
  <c r="G83" i="1"/>
  <c r="I81" i="1"/>
  <c r="G81" i="1"/>
  <c r="J81" i="1" s="1"/>
  <c r="A81" i="1"/>
  <c r="I80" i="1"/>
  <c r="G80" i="1"/>
  <c r="J80" i="1" s="1"/>
  <c r="A80" i="1"/>
  <c r="I79" i="1"/>
  <c r="G79" i="1"/>
  <c r="J79" i="1" s="1"/>
  <c r="J77" i="1"/>
  <c r="I77" i="1"/>
  <c r="G77" i="1"/>
  <c r="A77" i="1"/>
  <c r="J76" i="1"/>
  <c r="I76" i="1"/>
  <c r="G76" i="1"/>
  <c r="A76" i="1"/>
  <c r="J75" i="1"/>
  <c r="I75" i="1"/>
  <c r="G75" i="1"/>
  <c r="I73" i="1"/>
  <c r="J73" i="1" s="1"/>
  <c r="G73" i="1"/>
  <c r="A73" i="1"/>
  <c r="I72" i="1"/>
  <c r="J72" i="1" s="1"/>
  <c r="G72" i="1"/>
  <c r="A72" i="1"/>
  <c r="I71" i="1"/>
  <c r="J71" i="1" s="1"/>
  <c r="G71" i="1"/>
  <c r="I69" i="1"/>
  <c r="J69" i="1" s="1"/>
  <c r="G69" i="1"/>
  <c r="A69" i="1"/>
  <c r="I68" i="1"/>
  <c r="J68" i="1" s="1"/>
  <c r="G68" i="1"/>
  <c r="A68" i="1"/>
  <c r="I67" i="1"/>
  <c r="J67" i="1" s="1"/>
  <c r="G67" i="1"/>
  <c r="I65" i="1"/>
  <c r="G65" i="1"/>
  <c r="J65" i="1" s="1"/>
  <c r="A65" i="1"/>
  <c r="I64" i="1"/>
  <c r="G64" i="1"/>
  <c r="J64" i="1" s="1"/>
  <c r="A64" i="1"/>
  <c r="I63" i="1"/>
  <c r="G63" i="1"/>
  <c r="J63" i="1" s="1"/>
  <c r="J61" i="1"/>
  <c r="I61" i="1"/>
  <c r="G61" i="1"/>
  <c r="A61" i="1"/>
  <c r="J60" i="1"/>
  <c r="I60" i="1"/>
  <c r="G60" i="1"/>
  <c r="A60" i="1"/>
  <c r="J59" i="1"/>
  <c r="I59" i="1"/>
  <c r="G59" i="1"/>
  <c r="I57" i="1"/>
  <c r="J57" i="1" s="1"/>
  <c r="G57" i="1"/>
  <c r="A57" i="1"/>
  <c r="I56" i="1"/>
  <c r="J56" i="1" s="1"/>
  <c r="G56" i="1"/>
  <c r="A56" i="1"/>
  <c r="I55" i="1"/>
  <c r="J55" i="1" s="1"/>
  <c r="G55" i="1"/>
  <c r="I53" i="1"/>
  <c r="J53" i="1" s="1"/>
  <c r="G53" i="1"/>
  <c r="A53" i="1"/>
  <c r="I52" i="1"/>
  <c r="J52" i="1" s="1"/>
  <c r="G52" i="1"/>
  <c r="A52" i="1"/>
  <c r="I51" i="1"/>
  <c r="J51" i="1" s="1"/>
  <c r="G51" i="1"/>
  <c r="I49" i="1"/>
  <c r="G49" i="1"/>
  <c r="J49" i="1" s="1"/>
  <c r="A49" i="1"/>
  <c r="I48" i="1"/>
  <c r="G48" i="1"/>
  <c r="J48" i="1" s="1"/>
  <c r="A48" i="1"/>
  <c r="I47" i="1"/>
  <c r="G47" i="1"/>
  <c r="J47" i="1" s="1"/>
  <c r="J45" i="1"/>
  <c r="I45" i="1"/>
  <c r="G45" i="1"/>
  <c r="A45" i="1"/>
  <c r="J44" i="1"/>
  <c r="I44" i="1"/>
  <c r="G44" i="1"/>
  <c r="A44" i="1"/>
  <c r="J43" i="1"/>
  <c r="I43" i="1"/>
  <c r="G43" i="1"/>
  <c r="I41" i="1"/>
  <c r="J41" i="1" s="1"/>
  <c r="G41" i="1"/>
  <c r="A41" i="1"/>
  <c r="I40" i="1"/>
  <c r="J40" i="1" s="1"/>
  <c r="G40" i="1"/>
  <c r="A40" i="1"/>
  <c r="I39" i="1"/>
  <c r="J39" i="1" s="1"/>
  <c r="G39" i="1"/>
  <c r="I37" i="1"/>
  <c r="J37" i="1" s="1"/>
  <c r="G37" i="1"/>
  <c r="A37" i="1"/>
  <c r="I36" i="1"/>
  <c r="J36" i="1" s="1"/>
  <c r="G36" i="1"/>
  <c r="A36" i="1"/>
  <c r="I35" i="1"/>
  <c r="J35" i="1" s="1"/>
  <c r="G35" i="1"/>
  <c r="I33" i="1"/>
  <c r="G33" i="1"/>
  <c r="J33" i="1" s="1"/>
  <c r="A33" i="1"/>
  <c r="I32" i="1"/>
  <c r="G32" i="1"/>
  <c r="J32" i="1" s="1"/>
  <c r="A32" i="1"/>
  <c r="I31" i="1"/>
  <c r="G31" i="1"/>
  <c r="J31" i="1" s="1"/>
  <c r="J29" i="1"/>
  <c r="I29" i="1"/>
  <c r="G29" i="1"/>
  <c r="A29" i="1"/>
  <c r="J28" i="1"/>
  <c r="I28" i="1"/>
  <c r="G28" i="1"/>
  <c r="A28" i="1"/>
  <c r="J27" i="1"/>
  <c r="I27" i="1"/>
  <c r="G27" i="1"/>
  <c r="I25" i="1"/>
  <c r="J25" i="1" s="1"/>
  <c r="G25" i="1"/>
  <c r="A25" i="1"/>
  <c r="I24" i="1"/>
  <c r="J24" i="1" s="1"/>
  <c r="G24" i="1"/>
  <c r="A24" i="1"/>
  <c r="I23" i="1"/>
  <c r="J23" i="1" s="1"/>
  <c r="G23" i="1"/>
  <c r="I21" i="1"/>
  <c r="J21" i="1" s="1"/>
  <c r="G21" i="1"/>
  <c r="A21" i="1"/>
  <c r="I20" i="1"/>
  <c r="J20" i="1" s="1"/>
  <c r="G20" i="1"/>
  <c r="A20" i="1"/>
  <c r="I19" i="1"/>
  <c r="J19" i="1" s="1"/>
  <c r="G19" i="1"/>
  <c r="I17" i="1"/>
  <c r="J17" i="1" s="1"/>
  <c r="G17" i="1"/>
  <c r="A17" i="1"/>
  <c r="I16" i="1"/>
  <c r="J16" i="1" s="1"/>
  <c r="G16" i="1"/>
  <c r="A16" i="1"/>
  <c r="I15" i="1"/>
  <c r="J15" i="1" s="1"/>
  <c r="G15" i="1"/>
  <c r="J13" i="1"/>
  <c r="I13" i="1"/>
  <c r="G13" i="1"/>
  <c r="A13" i="1"/>
  <c r="J12" i="1"/>
  <c r="I12" i="1"/>
  <c r="G12" i="1"/>
  <c r="A12" i="1"/>
  <c r="J11" i="1"/>
  <c r="I11" i="1"/>
  <c r="G11" i="1"/>
  <c r="I9" i="1"/>
  <c r="J9" i="1" s="1"/>
  <c r="G9" i="1"/>
  <c r="A9" i="1"/>
  <c r="I8" i="1"/>
  <c r="J8" i="1" s="1"/>
  <c r="G8" i="1"/>
  <c r="A8" i="1"/>
  <c r="I7" i="1"/>
  <c r="J7" i="1" s="1"/>
  <c r="G7" i="1"/>
  <c r="G5" i="1"/>
  <c r="J112" i="1"/>
  <c r="I92" i="1"/>
  <c r="J92" i="1"/>
  <c r="I112" i="1"/>
  <c r="I87" i="1" l="1"/>
  <c r="J118" i="1"/>
  <c r="G127" i="1"/>
  <c r="J5" i="1"/>
  <c r="I5" i="1"/>
  <c r="J116" i="1"/>
  <c r="J115" i="1" s="1"/>
  <c r="G89" i="1"/>
  <c r="G87" i="1" s="1"/>
  <c r="I90" i="1"/>
  <c r="I100" i="1" s="1"/>
  <c r="I118" i="1"/>
  <c r="I127" i="1" s="1"/>
  <c r="G92" i="1"/>
  <c r="J89" i="1" l="1"/>
  <c r="J87" i="1" s="1"/>
  <c r="J100" i="1" s="1"/>
  <c r="G100" i="1"/>
  <c r="J127" i="1"/>
</calcChain>
</file>

<file path=xl/sharedStrings.xml><?xml version="1.0" encoding="utf-8"?>
<sst xmlns="http://schemas.openxmlformats.org/spreadsheetml/2006/main" count="236" uniqueCount="81">
  <si>
    <r>
      <t xml:space="preserve">PLANILHAS DE MATERIAIS </t>
    </r>
    <r>
      <rPr>
        <b/>
        <sz val="26"/>
        <rFont val="Arial"/>
        <family val="2"/>
        <charset val="1"/>
      </rPr>
      <t xml:space="preserve">                                                                                                                            </t>
    </r>
    <r>
      <rPr>
        <b/>
        <sz val="20"/>
        <rFont val="Arial"/>
        <family val="2"/>
        <charset val="1"/>
      </rPr>
      <t>REFERÊNCIA DE CUSTOS</t>
    </r>
  </si>
  <si>
    <r>
      <t>VHR COMÉRCIO DE EQUIPAMENTOS LTDA</t>
    </r>
    <r>
      <rPr>
        <b/>
        <sz val="16"/>
        <rFont val="Arial"/>
        <family val="2"/>
        <charset val="1"/>
      </rPr>
      <t xml:space="preserve"> </t>
    </r>
    <r>
      <rPr>
        <b/>
        <sz val="10"/>
        <rFont val="Arial"/>
        <family val="2"/>
        <charset val="1"/>
      </rPr>
      <t xml:space="preserve">                                                            </t>
    </r>
    <r>
      <rPr>
        <b/>
        <sz val="14"/>
        <rFont val="Arial"/>
        <family val="2"/>
        <charset val="1"/>
      </rPr>
      <t>AV. TIRADENTES 4.437</t>
    </r>
    <r>
      <rPr>
        <b/>
        <sz val="10"/>
        <rFont val="Arial"/>
        <family val="2"/>
        <charset val="1"/>
      </rPr>
      <t xml:space="preserve">      </t>
    </r>
    <r>
      <rPr>
        <b/>
        <sz val="14"/>
        <rFont val="Arial"/>
        <family val="2"/>
        <charset val="1"/>
      </rPr>
      <t>LONDRINA - PR</t>
    </r>
    <r>
      <rPr>
        <b/>
        <sz val="10"/>
        <rFont val="Arial"/>
        <family val="2"/>
        <charset val="1"/>
      </rPr>
      <t xml:space="preserve">       </t>
    </r>
    <r>
      <rPr>
        <b/>
        <sz val="14"/>
        <rFont val="Arial"/>
        <family val="2"/>
        <charset val="1"/>
      </rPr>
      <t>CEP 86.072-000</t>
    </r>
    <r>
      <rPr>
        <b/>
        <sz val="10"/>
        <rFont val="Arial"/>
        <family val="2"/>
        <charset val="1"/>
      </rPr>
      <t xml:space="preserve">                                                     </t>
    </r>
    <r>
      <rPr>
        <b/>
        <sz val="18"/>
        <rFont val="Arial"/>
        <family val="2"/>
        <charset val="1"/>
      </rPr>
      <t>FONE - 43-3337-5500</t>
    </r>
    <r>
      <rPr>
        <b/>
        <sz val="10"/>
        <rFont val="Arial"/>
        <family val="2"/>
        <charset val="1"/>
      </rPr>
      <t xml:space="preserve">                         </t>
    </r>
    <r>
      <rPr>
        <b/>
        <sz val="14"/>
        <rFont val="Arial"/>
        <family val="2"/>
        <charset val="1"/>
      </rPr>
      <t>vendas@vhrlondrina.com.br</t>
    </r>
  </si>
  <si>
    <t>OBRA:</t>
  </si>
  <si>
    <t>UNIDADE DE SAÚDE DA FAMÍLIA - PORTE 1</t>
  </si>
  <si>
    <t>END:</t>
  </si>
  <si>
    <t>UNIDADE PADRÃO PARA O ESTADO DO PARANÁ</t>
  </si>
  <si>
    <t>MATERIAIS</t>
  </si>
  <si>
    <t>MÃO DE OBRA</t>
  </si>
  <si>
    <t>TOTAL</t>
  </si>
  <si>
    <t>CÓDIGO</t>
  </si>
  <si>
    <t>DESCRIÇÃO EQUIPAMENTO/MATERIAL</t>
  </si>
  <si>
    <t>AMBIENTE</t>
  </si>
  <si>
    <t>UNID</t>
  </si>
  <si>
    <t>QT</t>
  </si>
  <si>
    <t>UNITÁRIO</t>
  </si>
  <si>
    <t>PLANTA PAV. TÉRREO</t>
  </si>
  <si>
    <t>UE-USF1-01</t>
  </si>
  <si>
    <t>CONDICIONADOR DE AR TIPO SPLIT, EVAPORADOR MODELO APARENTE, DE PAREDE, TIPO HI WALL,  MOD. REFERÊNCIA ASBA/AOBR 09 LE - COM CONTROLE REMOTO SEM FIO - SISTEMA DE CONTROLE DE CAPACIDADE PROPORCIONAL LINEAR TIPO INVERTER, GÁS REFRIGERANTE ECOLÓGICO R410A, CAPACIDADE NOMINAL MÍNIMA DE 9.000 BTU/H, CICLOS DE REFRIGERAÇÃO E AQUECIMENTO, MARCA FUJITSU OU SIMILAR</t>
  </si>
  <si>
    <t>CJ</t>
  </si>
  <si>
    <t>TUBULAÇÃO DE COBRE RECOZIDO COM PAREDE 1/32", ISOLADA TERMICAMENTE COM BORRACHA ELASTOMÉRICA DE 15 MM DE ESPESSURA E PROTEÇÃO MECÂNICA SUPERFICIAL EM TODA A ÁREA - DIÂMETROS  1/4" E  3/8"</t>
  </si>
  <si>
    <t>m</t>
  </si>
  <si>
    <t>INTERLIGAÇÃO ELÉTRICA COMPOSTA POR CABOS DE FORÇA ENTRE EQUIPAMENTOS E PONTO DE FORÇA IMEDIATAMENTE ANEXO, E CABOS DE COMANDO ENTRE EVAPORADORA E CONDENSADORA, COMPLETOS, COM CONDULETES, CAIXAS DE PASSAGENS, IDENTIFICAÇÕES, ACOPLAMENTOS E ACESSÓRIOS</t>
  </si>
  <si>
    <t>UE-USF1-02</t>
  </si>
  <si>
    <t>UE-USF1-03</t>
  </si>
  <si>
    <t>UE-USF1-04</t>
  </si>
  <si>
    <t>UE-USF1-05</t>
  </si>
  <si>
    <t>UE-USF1-06</t>
  </si>
  <si>
    <t>UE-USF1-07</t>
  </si>
  <si>
    <t>UE-USF1-08</t>
  </si>
  <si>
    <t>UE-USF1-09</t>
  </si>
  <si>
    <t>UE-USF1-10</t>
  </si>
  <si>
    <t>UE-USF1-11</t>
  </si>
  <si>
    <t>CONDICIONADOR DE AR TIPO SPLIT, EVAPORADOR MODELO APARENTE, DE PAREDE, TIPO HI WALL,  MOD. REFERÊNCIA ASBA/AOBR 12 LE - COM CONTROLE REMOTO SEM FIO - SISTEMA DE CONTROLE DE CAPACIDADE PROPORCIONAL LINEAR TIPO INVERTER, GÁS REFRIGERANTE ECOLÓGICO R410A, CAPACIDADE NOMINAL MÍNIMA DE 12.000 BTU/H, CICLOS DE REFRIGERAÇÃO E AQUECIMENTO, MARCA FUJITSU OU SIMILAR</t>
  </si>
  <si>
    <t>TUBULAÇÃO DE COBRE RECOZIDO COM PAREDE 1/32", ISOLADA TERMICAMENTE COM BORRACHA ELASTOMÉRICA DE 15 MM DE ESPESSURA E PROTEÇÃO MECÂNICA SUPERFICIAL EM TODA A ÁREA - DIÂMETROS  1/4" E  1/2"</t>
  </si>
  <si>
    <t>UE-USF1-12</t>
  </si>
  <si>
    <t>CONDICIONADOR DE AR TIPO SPLIT, EVAPORADOR MODELO APARENTE, DE PAREDE, TIPO HI WALL,  MOD. REFERÊNCIA ASBA/AOBR 12 LE - COM CONTROLE REMOTO SEM FIO - SISTEMA DE CONTROLE DE CAPACIDADE PROPORCIONAL LINEAR TIPO INVERTER, GÁS REFRIGERANTE ECOLÓGICO R410A, CAPACIDADE NOMINAL MÍNIMA DE 18.000 BTU/H, CICLOS DE REFRIGERAÇÃO E AQUECIMENTO, MARCA FUJITSU OU SIMILAR</t>
  </si>
  <si>
    <t>UE-USF1-13</t>
  </si>
  <si>
    <t>UE-USF1-14</t>
  </si>
  <si>
    <t>UE-USF1-15</t>
  </si>
  <si>
    <t>UE-USF1-16</t>
  </si>
  <si>
    <t>UE-USF1-17</t>
  </si>
  <si>
    <t>UE-USF1-18</t>
  </si>
  <si>
    <t>UE-USF1-19</t>
  </si>
  <si>
    <t>UE-USF1-20</t>
  </si>
  <si>
    <t>VENTILADORES</t>
  </si>
  <si>
    <t>VENTILADOR PARA EXAUSTÃO COM GRELHA FIXA E VENEZIANA SOBRE PRESÃO - MARCA WESTAFLEX (OU SIMILAR) - MOD: VENTOKIT 150 - VAZÃO 150m3/h - 220V BIVOLT - 50w</t>
  </si>
  <si>
    <t>INTERLIGAÇÃO ELÉTRICA E DE LÓGICA COMPOSTA POR CABOS DE FORÇA ENTRE EQUIPAMENTOS E PONTO DE FORÇA IMEDIATAMENTE ANEXO, E CABOS DE COMANDO ENTRE VENTILADOR E COMANDO, COMPLETOS, COM CONDULETES, CAIXAS DE PASSAGENS, IDENTIFICAÇÕES, ACOPLAMENTOS E ACESSÓRIOS</t>
  </si>
  <si>
    <t>REDE DE DUTO FLEXIVEL</t>
  </si>
  <si>
    <t>REDE DE DUTO FLEXÍVEL SEM ISOLAMENTO - MARCA WESTAFLEX  - MOD. POLYWEST - Ø100mm, COM ACESSÓRIOS DE FIXAÇÃO TAIS COMO BRAÇADEIRAS E FITAS DE VEDAÇÃO</t>
  </si>
  <si>
    <t>MATERIAIS MENORES E DEMAIS CUSTOS</t>
  </si>
  <si>
    <t>MONTAGEM DE CANTEIRO DE OBRA, MONTAGENS, TRANSPORTES E SEGUROS NA OBRA, MATERIAL DE SEGURANÇA, EPIS, MATERIAL ADMINISTRATIVO, SUPRIMENTOS E OUTROS</t>
  </si>
  <si>
    <t>VB</t>
  </si>
  <si>
    <t>ESTADIAS E ALIMENTAÇÃO DE PESSOAL, FRETES E TRANSPORTES VERTICAIS E HORIZONTAIS ATÉ NA OBRA</t>
  </si>
  <si>
    <t>MATERIAIS MENORES, SUPORTES, FIXAÇÕES, COXINS, AMORTECEDORES DE VIBRAÇÃO, SUSTENTAÇÕES E OUTROS MATERIAIS NÃO CONSIDERADOS ANTERIORMENTE</t>
  </si>
  <si>
    <t>SUPERVISÃO DE ENGENHARIA E START UP DOS SISTEMAS</t>
  </si>
  <si>
    <t>PROJETO US BUILT, DATA SHEET DE EQUIPAMENTOS, PMOC - PLANO DE MANUTENÇÃO, OPERAÇÃO E CONTROLE DO SISTEMA, ART - ANOTAÇÃO DE RESPONSABILIDADE TÉCNICA DE EXECUÇÃO E SUPERVISÃO.</t>
  </si>
  <si>
    <t>MANUTENÇÃO PREVENTIVA DURANTE O PRIMEIRO ANO DE FUNCIONAMENTO DOS SISTEMAS COM TREINAMENTO DE PESSOAL PRÓPRIO PARA ASSUMIR SISTEMA APÓS O TÉRMINO DA GARANTIA (VALOR TOTAL PARA O ANO)</t>
  </si>
  <si>
    <t>MÊS</t>
  </si>
  <si>
    <t>ÍTEM</t>
  </si>
  <si>
    <t>UNIDADE</t>
  </si>
  <si>
    <t>PLANILHA RESUMIDA</t>
  </si>
  <si>
    <t>EQUIPAMENTOS</t>
  </si>
  <si>
    <t>UNIDADE SPLIT INVERTER CAPACIDADE 9.000BTU/H</t>
  </si>
  <si>
    <t>PÇ</t>
  </si>
  <si>
    <t>UNIDADE SPLIT INVERTER CAPACIDADE 12.000BTU/H</t>
  </si>
  <si>
    <t>VENTILADOR IN LINE, VAZÃO 150m3/h</t>
  </si>
  <si>
    <t>INTERLIGAÇÕES DE REFRIGERAÇÃO</t>
  </si>
  <si>
    <t>TUBULAÇÃO DE COBRE COM ISOLAMENTO TÉRMICO E ACESSÓRIOS, DIÂMETROS  1/4" E 3/8"</t>
  </si>
  <si>
    <t>TUBULAÇÃO DE COBRE COM ISOLAMENTO TÉRMICO E ACESSÓRIOS, DIÂMETROS  1/4" E 1/2"</t>
  </si>
  <si>
    <t>INTERLIGAÇÕES ELÉTRICAS</t>
  </si>
  <si>
    <t>INTERLIGAÇÃO ELÉTRICA E DE LÓGICA PARA EVAP SPLIT ATÉ 30.000 BTU/H</t>
  </si>
  <si>
    <t>MT</t>
  </si>
  <si>
    <t>INTERLIGAÇÃO ELÉTRICA PARA VENTILADOR 150 M³/H</t>
  </si>
  <si>
    <t>OUTROS</t>
  </si>
  <si>
    <t>REDE DE DUTO FLEXÍVEL SEM ISOLAMENTO Ø100mm</t>
  </si>
  <si>
    <t>MONTAGEM DE CANTEIRO DE OBRA, TRANSPORTES E SEGUROS NA OBRA</t>
  </si>
  <si>
    <t>ESTADIAS E ALIMENTAÇÃO DE PESSOAL</t>
  </si>
  <si>
    <t>MATERIAIS MENORES</t>
  </si>
  <si>
    <t>PROJETO US BUILT, DATA SHEET DE EQUIPAMENTOS, PMOC</t>
  </si>
  <si>
    <t>MANUTENÇÃO PREVENTIVA DURANTE O PRIMEIRO ANO DE FUNCIONAMENTO</t>
  </si>
  <si>
    <t>MENSAL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</si>
</sst>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R$ &quot;#,##0.00"/>
    <numFmt numFmtId="165" formatCode="&quot;R$ &quot;#,##0.00;[Red]&quot;R$ &quot;#,##0.00"/>
  </numFmts>
  <fonts count="12" x14ac:knownFonts="1">
    <font>
      <sz val="10"/>
      <name val="Arial"/>
      <family val="2"/>
      <charset val="1"/>
    </font>
    <font>
      <b/>
      <sz val="36"/>
      <name val="Arial"/>
      <family val="2"/>
      <charset val="1"/>
    </font>
    <font>
      <b/>
      <sz val="26"/>
      <name val="Arial"/>
      <family val="2"/>
      <charset val="1"/>
    </font>
    <font>
      <b/>
      <sz val="20"/>
      <name val="Arial"/>
      <family val="2"/>
      <charset val="1"/>
    </font>
    <font>
      <b/>
      <sz val="16"/>
      <name val="Arial"/>
      <family val="2"/>
      <charset val="1"/>
    </font>
    <font>
      <b/>
      <sz val="10"/>
      <name val="Arial"/>
      <family val="2"/>
      <charset val="1"/>
    </font>
    <font>
      <b/>
      <sz val="14"/>
      <name val="Arial"/>
      <family val="2"/>
      <charset val="1"/>
    </font>
    <font>
      <b/>
      <sz val="18"/>
      <name val="Arial"/>
      <family val="2"/>
      <charset val="1"/>
    </font>
    <font>
      <b/>
      <sz val="12"/>
      <name val="Arial"/>
      <family val="2"/>
      <charset val="1"/>
    </font>
    <font>
      <b/>
      <sz val="12"/>
      <name val="Verdana"/>
      <family val="2"/>
      <charset val="1"/>
    </font>
    <font>
      <sz val="12"/>
      <name val="Verdana"/>
      <family val="2"/>
      <charset val="1"/>
    </font>
    <font>
      <b/>
      <sz val="26"/>
      <name val="Verdana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0C0C0"/>
        <bgColor rgb="FFBFBFBF"/>
      </patternFill>
    </fill>
    <fill>
      <patternFill patternType="solid">
        <fgColor rgb="FFBFBFBF"/>
        <bgColor rgb="FFC0C0C0"/>
      </patternFill>
    </fill>
  </fills>
  <borders count="2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1" fillId="4" borderId="0" xfId="0" applyFont="1" applyFill="1" applyBorder="1" applyAlignment="1">
      <alignment horizontal="center" vertical="center" wrapText="1"/>
    </xf>
    <xf numFmtId="4" fontId="9" fillId="3" borderId="8" xfId="0" applyNumberFormat="1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left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top" wrapText="1"/>
    </xf>
    <xf numFmtId="0" fontId="10" fillId="2" borderId="12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top" wrapText="1"/>
    </xf>
    <xf numFmtId="0" fontId="8" fillId="3" borderId="8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top" wrapText="1" shrinkToFit="1"/>
    </xf>
    <xf numFmtId="0" fontId="9" fillId="3" borderId="8" xfId="0" applyFont="1" applyFill="1" applyBorder="1" applyAlignment="1">
      <alignment horizontal="center" vertical="center" wrapText="1" shrinkToFit="1"/>
    </xf>
    <xf numFmtId="4" fontId="9" fillId="3" borderId="8" xfId="0" applyNumberFormat="1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 shrinkToFit="1"/>
    </xf>
    <xf numFmtId="0" fontId="9" fillId="4" borderId="10" xfId="0" applyFont="1" applyFill="1" applyBorder="1" applyAlignment="1">
      <alignment horizontal="center" vertical="center" wrapText="1"/>
    </xf>
    <xf numFmtId="164" fontId="9" fillId="4" borderId="10" xfId="0" applyNumberFormat="1" applyFont="1" applyFill="1" applyBorder="1" applyAlignment="1">
      <alignment horizontal="center" vertical="center" wrapText="1"/>
    </xf>
    <xf numFmtId="0" fontId="0" fillId="4" borderId="0" xfId="0" applyFill="1"/>
    <xf numFmtId="0" fontId="10" fillId="2" borderId="1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justify" vertical="top" wrapText="1"/>
    </xf>
    <xf numFmtId="0" fontId="10" fillId="2" borderId="10" xfId="0" applyFont="1" applyFill="1" applyBorder="1" applyAlignment="1">
      <alignment horizontal="center" vertical="center" wrapText="1"/>
    </xf>
    <xf numFmtId="4" fontId="10" fillId="0" borderId="12" xfId="0" applyNumberFormat="1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164" fontId="0" fillId="0" borderId="10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0" fontId="10" fillId="0" borderId="0" xfId="0" applyFont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justify" vertical="center" wrapText="1"/>
    </xf>
    <xf numFmtId="0" fontId="10" fillId="2" borderId="12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top" wrapText="1"/>
    </xf>
    <xf numFmtId="0" fontId="9" fillId="3" borderId="12" xfId="0" applyFont="1" applyFill="1" applyBorder="1" applyAlignment="1">
      <alignment horizontal="center" vertical="top" wrapText="1"/>
    </xf>
    <xf numFmtId="0" fontId="9" fillId="3" borderId="12" xfId="0" applyFont="1" applyFill="1" applyBorder="1" applyAlignment="1">
      <alignment horizontal="center" vertical="center" wrapText="1"/>
    </xf>
    <xf numFmtId="164" fontId="9" fillId="3" borderId="12" xfId="0" applyNumberFormat="1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justify" vertical="top" wrapText="1"/>
    </xf>
    <xf numFmtId="0" fontId="10" fillId="0" borderId="12" xfId="0" applyFont="1" applyBorder="1" applyAlignment="1">
      <alignment horizontal="center" vertical="top" wrapText="1"/>
    </xf>
    <xf numFmtId="0" fontId="10" fillId="2" borderId="12" xfId="0" applyFont="1" applyFill="1" applyBorder="1" applyAlignment="1">
      <alignment horizontal="center" vertical="top" wrapText="1"/>
    </xf>
    <xf numFmtId="0" fontId="9" fillId="3" borderId="12" xfId="0" applyFont="1" applyFill="1" applyBorder="1" applyAlignment="1">
      <alignment vertical="top" wrapText="1"/>
    </xf>
    <xf numFmtId="164" fontId="9" fillId="3" borderId="12" xfId="0" applyNumberFormat="1" applyFont="1" applyFill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center" wrapText="1"/>
    </xf>
    <xf numFmtId="3" fontId="10" fillId="0" borderId="12" xfId="0" applyNumberFormat="1" applyFont="1" applyBorder="1" applyAlignment="1">
      <alignment horizontal="center" vertical="center" wrapText="1"/>
    </xf>
    <xf numFmtId="0" fontId="9" fillId="3" borderId="16" xfId="0" applyFont="1" applyFill="1" applyBorder="1" applyAlignment="1">
      <alignment vertical="center" wrapText="1"/>
    </xf>
    <xf numFmtId="165" fontId="9" fillId="3" borderId="17" xfId="0" applyNumberFormat="1" applyFont="1" applyFill="1" applyBorder="1" applyAlignment="1">
      <alignment vertical="center" wrapText="1"/>
    </xf>
    <xf numFmtId="165" fontId="9" fillId="3" borderId="17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top" wrapText="1" shrinkToFit="1"/>
    </xf>
    <xf numFmtId="0" fontId="9" fillId="3" borderId="0" xfId="0" applyFont="1" applyFill="1" applyBorder="1" applyAlignment="1">
      <alignment horizontal="center" vertical="center" wrapText="1" shrinkToFit="1"/>
    </xf>
    <xf numFmtId="4" fontId="9" fillId="3" borderId="19" xfId="0" applyNumberFormat="1" applyFont="1" applyFill="1" applyBorder="1" applyAlignment="1">
      <alignment horizontal="center" vertical="center" wrapText="1"/>
    </xf>
    <xf numFmtId="164" fontId="9" fillId="3" borderId="19" xfId="0" applyNumberFormat="1" applyFont="1" applyFill="1" applyBorder="1" applyAlignment="1">
      <alignment horizontal="center" vertical="center" wrapText="1" shrinkToFit="1"/>
    </xf>
    <xf numFmtId="0" fontId="9" fillId="3" borderId="19" xfId="0" applyFont="1" applyFill="1" applyBorder="1" applyAlignment="1">
      <alignment horizontal="center" vertical="center" wrapText="1" shrinkToFit="1"/>
    </xf>
    <xf numFmtId="0" fontId="10" fillId="2" borderId="12" xfId="0" applyFont="1" applyFill="1" applyBorder="1" applyAlignment="1">
      <alignment horizontal="center" vertical="center" wrapText="1"/>
    </xf>
    <xf numFmtId="164" fontId="0" fillId="0" borderId="12" xfId="0" applyNumberFormat="1" applyFont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FBFB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160200</xdr:colOff>
      <xdr:row>0</xdr:row>
      <xdr:rowOff>57600</xdr:rowOff>
    </xdr:from>
    <xdr:to>
      <xdr:col>5</xdr:col>
      <xdr:colOff>309600</xdr:colOff>
      <xdr:row>0</xdr:row>
      <xdr:rowOff>1314720</xdr:rowOff>
    </xdr:to>
    <xdr:pic>
      <xdr:nvPicPr>
        <xdr:cNvPr id="2" name="Imagem 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443160" y="57600"/>
          <a:ext cx="3264120" cy="1257120"/>
        </a:xfrm>
        <a:prstGeom prst="rect">
          <a:avLst/>
        </a:prstGeom>
        <a:ln w="936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7"/>
  <sheetViews>
    <sheetView tabSelected="1" view="pageBreakPreview" zoomScaleNormal="100" zoomScaleSheetLayoutView="100" zoomScalePageLayoutView="70" workbookViewId="0">
      <pane xSplit="1" ySplit="4" topLeftCell="B70" activePane="bottomRight" state="frozen"/>
      <selection pane="topRight" activeCell="B1" sqref="B1"/>
      <selection pane="bottomLeft" activeCell="A70" sqref="A70"/>
      <selection pane="bottomRight" activeCell="B76" sqref="B76"/>
    </sheetView>
  </sheetViews>
  <sheetFormatPr defaultRowHeight="12.75" x14ac:dyDescent="0.2"/>
  <cols>
    <col min="1" max="1" width="13.7109375"/>
    <col min="2" max="2" width="117.85546875"/>
    <col min="3" max="3" width="27.28515625" style="15"/>
    <col min="4" max="4" width="9" style="16"/>
    <col min="5" max="5" width="7.85546875" style="17"/>
    <col min="6" max="6" width="15.7109375"/>
    <col min="7" max="7" width="23.140625"/>
    <col min="8" max="8" width="15.7109375"/>
    <col min="9" max="10" width="23"/>
    <col min="11" max="1025" width="8.7109375"/>
  </cols>
  <sheetData>
    <row r="1" spans="1:11" ht="111.75" customHeight="1" x14ac:dyDescent="0.2">
      <c r="A1" s="14" t="s">
        <v>0</v>
      </c>
      <c r="B1" s="14"/>
      <c r="C1" s="13"/>
      <c r="D1" s="13"/>
      <c r="E1" s="13"/>
      <c r="F1" s="13"/>
      <c r="G1" s="12" t="s">
        <v>1</v>
      </c>
      <c r="H1" s="12"/>
      <c r="I1" s="12"/>
      <c r="J1" s="12"/>
    </row>
    <row r="2" spans="1:11" ht="29.25" customHeight="1" x14ac:dyDescent="0.2">
      <c r="A2" s="18" t="s">
        <v>2</v>
      </c>
      <c r="B2" s="11" t="s">
        <v>3</v>
      </c>
      <c r="C2" s="11"/>
      <c r="D2" s="11"/>
      <c r="E2" s="11"/>
      <c r="F2" s="11"/>
      <c r="G2" s="11"/>
      <c r="H2" s="11"/>
      <c r="I2" s="11"/>
      <c r="J2" s="11"/>
    </row>
    <row r="3" spans="1:11" ht="37.5" customHeight="1" x14ac:dyDescent="0.2">
      <c r="A3" s="19" t="s">
        <v>4</v>
      </c>
      <c r="B3" s="10" t="s">
        <v>5</v>
      </c>
      <c r="C3" s="10"/>
      <c r="D3" s="10"/>
      <c r="E3" s="10"/>
      <c r="F3" s="9" t="s">
        <v>6</v>
      </c>
      <c r="G3" s="9"/>
      <c r="H3" s="9" t="s">
        <v>7</v>
      </c>
      <c r="I3" s="9"/>
      <c r="J3" s="9" t="s">
        <v>8</v>
      </c>
    </row>
    <row r="4" spans="1:11" ht="15" x14ac:dyDescent="0.2">
      <c r="A4" s="20" t="s">
        <v>9</v>
      </c>
      <c r="B4" s="21" t="s">
        <v>10</v>
      </c>
      <c r="C4" s="21" t="s">
        <v>11</v>
      </c>
      <c r="D4" s="22" t="s">
        <v>12</v>
      </c>
      <c r="E4" s="23" t="s">
        <v>13</v>
      </c>
      <c r="F4" s="21" t="s">
        <v>14</v>
      </c>
      <c r="G4" s="21" t="s">
        <v>8</v>
      </c>
      <c r="H4" s="21" t="s">
        <v>14</v>
      </c>
      <c r="I4" s="24" t="s">
        <v>8</v>
      </c>
      <c r="J4" s="9"/>
    </row>
    <row r="5" spans="1:11" s="27" customFormat="1" ht="17.100000000000001" customHeight="1" x14ac:dyDescent="0.2">
      <c r="A5" s="8" t="s">
        <v>15</v>
      </c>
      <c r="B5" s="8"/>
      <c r="C5" s="8"/>
      <c r="D5" s="7"/>
      <c r="E5" s="7"/>
      <c r="F5" s="7"/>
      <c r="G5" s="26">
        <f>SUM(G7:G86)</f>
        <v>58000</v>
      </c>
      <c r="H5" s="25"/>
      <c r="I5" s="26">
        <f>SUM(I7:I86)</f>
        <v>12000</v>
      </c>
      <c r="J5" s="26">
        <f>SUM(J7:J86)</f>
        <v>70000</v>
      </c>
    </row>
    <row r="6" spans="1:11" ht="7.9" customHeight="1" x14ac:dyDescent="0.2">
      <c r="A6" s="28"/>
      <c r="B6" s="29"/>
      <c r="C6" s="30"/>
      <c r="D6" s="31"/>
      <c r="E6" s="32"/>
      <c r="F6" s="33"/>
      <c r="G6" s="34"/>
      <c r="H6" s="34"/>
      <c r="I6" s="34"/>
      <c r="J6" s="35"/>
      <c r="K6" s="36"/>
    </row>
    <row r="7" spans="1:11" ht="96" customHeight="1" x14ac:dyDescent="0.2">
      <c r="A7" s="37" t="s">
        <v>16</v>
      </c>
      <c r="B7" s="38" t="s">
        <v>17</v>
      </c>
      <c r="C7" s="6"/>
      <c r="D7" s="31" t="s">
        <v>18</v>
      </c>
      <c r="E7" s="32">
        <v>1</v>
      </c>
      <c r="F7" s="40">
        <v>2250</v>
      </c>
      <c r="G7" s="34">
        <f>+F7*E7</f>
        <v>2250</v>
      </c>
      <c r="H7" s="34">
        <v>150</v>
      </c>
      <c r="I7" s="34">
        <f>+H7*E7</f>
        <v>150</v>
      </c>
      <c r="J7" s="35">
        <f>+I7+G7</f>
        <v>2400</v>
      </c>
      <c r="K7" s="36"/>
    </row>
    <row r="8" spans="1:11" ht="72.75" customHeight="1" x14ac:dyDescent="0.2">
      <c r="A8" s="28" t="str">
        <f>A7</f>
        <v>UE-USF1-01</v>
      </c>
      <c r="B8" s="38" t="s">
        <v>19</v>
      </c>
      <c r="C8" s="6"/>
      <c r="D8" s="31" t="s">
        <v>20</v>
      </c>
      <c r="E8" s="32">
        <v>10</v>
      </c>
      <c r="F8" s="40">
        <v>34</v>
      </c>
      <c r="G8" s="34">
        <f>+F8*E8</f>
        <v>340</v>
      </c>
      <c r="H8" s="34">
        <v>25</v>
      </c>
      <c r="I8" s="34">
        <f>+H8*E8</f>
        <v>250</v>
      </c>
      <c r="J8" s="35">
        <f>+I8+G8</f>
        <v>590</v>
      </c>
      <c r="K8" s="36"/>
    </row>
    <row r="9" spans="1:11" ht="72.75" customHeight="1" x14ac:dyDescent="0.2">
      <c r="A9" s="28" t="str">
        <f>A7</f>
        <v>UE-USF1-01</v>
      </c>
      <c r="B9" s="38" t="s">
        <v>21</v>
      </c>
      <c r="C9" s="6"/>
      <c r="D9" s="31" t="s">
        <v>20</v>
      </c>
      <c r="E9" s="32">
        <v>10</v>
      </c>
      <c r="F9" s="40">
        <v>25</v>
      </c>
      <c r="G9" s="34">
        <f>+F9*E9</f>
        <v>250</v>
      </c>
      <c r="H9" s="34">
        <v>20</v>
      </c>
      <c r="I9" s="34">
        <f>+H9*E9</f>
        <v>200</v>
      </c>
      <c r="J9" s="35">
        <f>+I9+G9</f>
        <v>450</v>
      </c>
      <c r="K9" s="36"/>
    </row>
    <row r="10" spans="1:11" ht="9.75" customHeight="1" x14ac:dyDescent="0.2">
      <c r="A10" s="28"/>
      <c r="B10" s="39"/>
      <c r="C10" s="39"/>
      <c r="D10" s="31"/>
      <c r="E10" s="32"/>
      <c r="F10" s="34"/>
      <c r="G10" s="34"/>
      <c r="H10" s="34"/>
      <c r="I10" s="34"/>
      <c r="J10" s="35"/>
      <c r="K10" s="36"/>
    </row>
    <row r="11" spans="1:11" ht="105.75" customHeight="1" x14ac:dyDescent="0.2">
      <c r="A11" s="37" t="s">
        <v>22</v>
      </c>
      <c r="B11" s="38" t="s">
        <v>17</v>
      </c>
      <c r="C11" s="6"/>
      <c r="D11" s="31" t="s">
        <v>18</v>
      </c>
      <c r="E11" s="32">
        <v>1</v>
      </c>
      <c r="F11" s="40">
        <v>2250</v>
      </c>
      <c r="G11" s="34">
        <f>+F11*E11</f>
        <v>2250</v>
      </c>
      <c r="H11" s="34">
        <v>150</v>
      </c>
      <c r="I11" s="34">
        <f>+H11*E11</f>
        <v>150</v>
      </c>
      <c r="J11" s="35">
        <f>+I11+G11</f>
        <v>2400</v>
      </c>
      <c r="K11" s="36"/>
    </row>
    <row r="12" spans="1:11" ht="65.099999999999994" customHeight="1" x14ac:dyDescent="0.2">
      <c r="A12" s="28" t="str">
        <f>A11</f>
        <v>UE-USF1-02</v>
      </c>
      <c r="B12" s="38" t="s">
        <v>19</v>
      </c>
      <c r="C12" s="6"/>
      <c r="D12" s="31" t="s">
        <v>20</v>
      </c>
      <c r="E12" s="32">
        <v>10</v>
      </c>
      <c r="F12" s="40">
        <v>34</v>
      </c>
      <c r="G12" s="34">
        <f>+F12*E12</f>
        <v>340</v>
      </c>
      <c r="H12" s="34">
        <v>25</v>
      </c>
      <c r="I12" s="34">
        <f>+H12*E12</f>
        <v>250</v>
      </c>
      <c r="J12" s="35">
        <f>+I12+G12</f>
        <v>590</v>
      </c>
      <c r="K12" s="36"/>
    </row>
    <row r="13" spans="1:11" ht="65.099999999999994" customHeight="1" x14ac:dyDescent="0.2">
      <c r="A13" s="28" t="str">
        <f>A11</f>
        <v>UE-USF1-02</v>
      </c>
      <c r="B13" s="38" t="s">
        <v>21</v>
      </c>
      <c r="C13" s="6"/>
      <c r="D13" s="31" t="s">
        <v>20</v>
      </c>
      <c r="E13" s="32">
        <v>10</v>
      </c>
      <c r="F13" s="40">
        <v>25</v>
      </c>
      <c r="G13" s="34">
        <f>+F13*E13</f>
        <v>250</v>
      </c>
      <c r="H13" s="34">
        <v>20</v>
      </c>
      <c r="I13" s="34">
        <f>+H13*E13</f>
        <v>200</v>
      </c>
      <c r="J13" s="35">
        <f>+I13+G13</f>
        <v>450</v>
      </c>
      <c r="K13" s="36"/>
    </row>
    <row r="14" spans="1:11" ht="9.9499999999999993" customHeight="1" x14ac:dyDescent="0.2">
      <c r="A14" s="28"/>
      <c r="B14" s="39"/>
      <c r="C14" s="39"/>
      <c r="D14" s="31"/>
      <c r="E14" s="32"/>
      <c r="F14" s="34"/>
      <c r="G14" s="34"/>
      <c r="H14" s="34"/>
      <c r="I14" s="34"/>
      <c r="J14" s="35"/>
      <c r="K14" s="36"/>
    </row>
    <row r="15" spans="1:11" ht="90.75" customHeight="1" x14ac:dyDescent="0.2">
      <c r="A15" s="37" t="s">
        <v>23</v>
      </c>
      <c r="B15" s="38" t="s">
        <v>17</v>
      </c>
      <c r="C15" s="6"/>
      <c r="D15" s="31" t="s">
        <v>18</v>
      </c>
      <c r="E15" s="32">
        <v>1</v>
      </c>
      <c r="F15" s="40">
        <v>2250</v>
      </c>
      <c r="G15" s="34">
        <f>+F15*E15</f>
        <v>2250</v>
      </c>
      <c r="H15" s="34">
        <v>150</v>
      </c>
      <c r="I15" s="34">
        <f>+H15*E15</f>
        <v>150</v>
      </c>
      <c r="J15" s="35">
        <f>+I15+G15</f>
        <v>2400</v>
      </c>
      <c r="K15" s="36"/>
    </row>
    <row r="16" spans="1:11" ht="65.099999999999994" customHeight="1" x14ac:dyDescent="0.2">
      <c r="A16" s="28" t="str">
        <f>A15</f>
        <v>UE-USF1-03</v>
      </c>
      <c r="B16" s="38" t="s">
        <v>19</v>
      </c>
      <c r="C16" s="6"/>
      <c r="D16" s="31" t="s">
        <v>20</v>
      </c>
      <c r="E16" s="32">
        <v>10</v>
      </c>
      <c r="F16" s="40">
        <v>34</v>
      </c>
      <c r="G16" s="34">
        <f>+F16*E16</f>
        <v>340</v>
      </c>
      <c r="H16" s="34">
        <v>25</v>
      </c>
      <c r="I16" s="34">
        <f>+H16*E16</f>
        <v>250</v>
      </c>
      <c r="J16" s="35">
        <f>+I16+G16</f>
        <v>590</v>
      </c>
      <c r="K16" s="36"/>
    </row>
    <row r="17" spans="1:11" ht="65.099999999999994" customHeight="1" x14ac:dyDescent="0.2">
      <c r="A17" s="28" t="str">
        <f>A15</f>
        <v>UE-USF1-03</v>
      </c>
      <c r="B17" s="38" t="s">
        <v>21</v>
      </c>
      <c r="C17" s="6"/>
      <c r="D17" s="31" t="s">
        <v>20</v>
      </c>
      <c r="E17" s="32">
        <v>10</v>
      </c>
      <c r="F17" s="40">
        <v>25</v>
      </c>
      <c r="G17" s="34">
        <f>+F17*E17</f>
        <v>250</v>
      </c>
      <c r="H17" s="34">
        <v>20</v>
      </c>
      <c r="I17" s="34">
        <f>+H17*E17</f>
        <v>200</v>
      </c>
      <c r="J17" s="35">
        <f>+I17+G17</f>
        <v>450</v>
      </c>
      <c r="K17" s="36"/>
    </row>
    <row r="18" spans="1:11" ht="9.9499999999999993" customHeight="1" x14ac:dyDescent="0.2">
      <c r="A18" s="28"/>
      <c r="B18" s="39"/>
      <c r="C18" s="39"/>
      <c r="D18" s="31"/>
      <c r="E18" s="32"/>
      <c r="F18" s="34"/>
      <c r="G18" s="34"/>
      <c r="H18" s="34"/>
      <c r="I18" s="34"/>
      <c r="J18" s="35"/>
      <c r="K18" s="36"/>
    </row>
    <row r="19" spans="1:11" ht="90.75" customHeight="1" x14ac:dyDescent="0.2">
      <c r="A19" s="37" t="s">
        <v>24</v>
      </c>
      <c r="B19" s="38" t="s">
        <v>17</v>
      </c>
      <c r="C19" s="6"/>
      <c r="D19" s="31" t="s">
        <v>18</v>
      </c>
      <c r="E19" s="32">
        <v>1</v>
      </c>
      <c r="F19" s="40">
        <v>2250</v>
      </c>
      <c r="G19" s="34">
        <f>+F19*E19</f>
        <v>2250</v>
      </c>
      <c r="H19" s="34">
        <v>150</v>
      </c>
      <c r="I19" s="34">
        <f>+H19*E19</f>
        <v>150</v>
      </c>
      <c r="J19" s="35">
        <f>+I19+G19</f>
        <v>2400</v>
      </c>
      <c r="K19" s="36"/>
    </row>
    <row r="20" spans="1:11" ht="65.099999999999994" customHeight="1" x14ac:dyDescent="0.2">
      <c r="A20" s="28" t="str">
        <f>A19</f>
        <v>UE-USF1-04</v>
      </c>
      <c r="B20" s="38" t="s">
        <v>19</v>
      </c>
      <c r="C20" s="6"/>
      <c r="D20" s="31" t="s">
        <v>20</v>
      </c>
      <c r="E20" s="32">
        <v>10</v>
      </c>
      <c r="F20" s="40">
        <v>34</v>
      </c>
      <c r="G20" s="34">
        <f>+F20*E20</f>
        <v>340</v>
      </c>
      <c r="H20" s="34">
        <v>25</v>
      </c>
      <c r="I20" s="34">
        <f>+H20*E20</f>
        <v>250</v>
      </c>
      <c r="J20" s="35">
        <f>+I20+G20</f>
        <v>590</v>
      </c>
      <c r="K20" s="36"/>
    </row>
    <row r="21" spans="1:11" ht="65.099999999999994" customHeight="1" x14ac:dyDescent="0.2">
      <c r="A21" s="28" t="str">
        <f>A19</f>
        <v>UE-USF1-04</v>
      </c>
      <c r="B21" s="38" t="s">
        <v>21</v>
      </c>
      <c r="C21" s="6"/>
      <c r="D21" s="31" t="s">
        <v>20</v>
      </c>
      <c r="E21" s="32">
        <v>10</v>
      </c>
      <c r="F21" s="40">
        <v>25</v>
      </c>
      <c r="G21" s="34">
        <f>+F21*E21</f>
        <v>250</v>
      </c>
      <c r="H21" s="34">
        <v>20</v>
      </c>
      <c r="I21" s="34">
        <f>+H21*E21</f>
        <v>200</v>
      </c>
      <c r="J21" s="35">
        <f>+I21+G21</f>
        <v>450</v>
      </c>
      <c r="K21" s="36"/>
    </row>
    <row r="22" spans="1:11" ht="9.9499999999999993" customHeight="1" x14ac:dyDescent="0.2">
      <c r="A22" s="28"/>
      <c r="B22" s="39"/>
      <c r="C22" s="39"/>
      <c r="D22" s="31"/>
      <c r="E22" s="32"/>
      <c r="F22" s="34"/>
      <c r="G22" s="34"/>
      <c r="H22" s="34"/>
      <c r="I22" s="34"/>
      <c r="J22" s="35"/>
      <c r="K22" s="36"/>
    </row>
    <row r="23" spans="1:11" ht="105.75" customHeight="1" x14ac:dyDescent="0.2">
      <c r="A23" s="37" t="s">
        <v>25</v>
      </c>
      <c r="B23" s="38" t="s">
        <v>17</v>
      </c>
      <c r="C23" s="6"/>
      <c r="D23" s="31" t="s">
        <v>18</v>
      </c>
      <c r="E23" s="32">
        <v>1</v>
      </c>
      <c r="F23" s="40">
        <v>2250</v>
      </c>
      <c r="G23" s="34">
        <f>+F23*E23</f>
        <v>2250</v>
      </c>
      <c r="H23" s="34">
        <v>150</v>
      </c>
      <c r="I23" s="34">
        <f>+H23*E23</f>
        <v>150</v>
      </c>
      <c r="J23" s="35">
        <f>+I23+G23</f>
        <v>2400</v>
      </c>
      <c r="K23" s="36"/>
    </row>
    <row r="24" spans="1:11" ht="65.099999999999994" customHeight="1" x14ac:dyDescent="0.2">
      <c r="A24" s="28" t="str">
        <f>A23</f>
        <v>UE-USF1-05</v>
      </c>
      <c r="B24" s="38" t="s">
        <v>19</v>
      </c>
      <c r="C24" s="6"/>
      <c r="D24" s="31" t="s">
        <v>20</v>
      </c>
      <c r="E24" s="32">
        <v>10</v>
      </c>
      <c r="F24" s="40">
        <v>34</v>
      </c>
      <c r="G24" s="34">
        <f>+F24*E24</f>
        <v>340</v>
      </c>
      <c r="H24" s="34">
        <v>25</v>
      </c>
      <c r="I24" s="34">
        <f>+H24*E24</f>
        <v>250</v>
      </c>
      <c r="J24" s="35">
        <f>+I24+G24</f>
        <v>590</v>
      </c>
      <c r="K24" s="36"/>
    </row>
    <row r="25" spans="1:11" ht="65.099999999999994" customHeight="1" x14ac:dyDescent="0.2">
      <c r="A25" s="28" t="str">
        <f>A23</f>
        <v>UE-USF1-05</v>
      </c>
      <c r="B25" s="38" t="s">
        <v>21</v>
      </c>
      <c r="C25" s="6"/>
      <c r="D25" s="31" t="s">
        <v>20</v>
      </c>
      <c r="E25" s="32">
        <v>10</v>
      </c>
      <c r="F25" s="40">
        <v>25</v>
      </c>
      <c r="G25" s="34">
        <f>+F25*E25</f>
        <v>250</v>
      </c>
      <c r="H25" s="34">
        <v>20</v>
      </c>
      <c r="I25" s="34">
        <f>+H25*E25</f>
        <v>200</v>
      </c>
      <c r="J25" s="35">
        <f>+I25+G25</f>
        <v>450</v>
      </c>
      <c r="K25" s="36"/>
    </row>
    <row r="26" spans="1:11" ht="9.9499999999999993" customHeight="1" x14ac:dyDescent="0.2">
      <c r="A26" s="28"/>
      <c r="B26" s="39"/>
      <c r="C26" s="39"/>
      <c r="D26" s="31"/>
      <c r="E26" s="32"/>
      <c r="F26" s="34"/>
      <c r="G26" s="34"/>
      <c r="H26" s="34"/>
      <c r="I26" s="34"/>
      <c r="J26" s="35"/>
      <c r="K26" s="36"/>
    </row>
    <row r="27" spans="1:11" ht="90.75" customHeight="1" x14ac:dyDescent="0.2">
      <c r="A27" s="37" t="s">
        <v>26</v>
      </c>
      <c r="B27" s="38" t="s">
        <v>17</v>
      </c>
      <c r="C27" s="41"/>
      <c r="D27" s="42"/>
      <c r="E27" s="32">
        <v>1</v>
      </c>
      <c r="F27" s="40">
        <v>2250</v>
      </c>
      <c r="G27" s="34">
        <f>+F27*E27</f>
        <v>2250</v>
      </c>
      <c r="H27" s="34">
        <v>150</v>
      </c>
      <c r="I27" s="34">
        <f>+H27*E27</f>
        <v>150</v>
      </c>
      <c r="J27" s="35">
        <f>+I27+G27</f>
        <v>2400</v>
      </c>
      <c r="K27" s="36"/>
    </row>
    <row r="28" spans="1:11" ht="65.099999999999994" customHeight="1" x14ac:dyDescent="0.2">
      <c r="A28" s="28" t="str">
        <f>A27</f>
        <v>UE-USF1-06</v>
      </c>
      <c r="B28" s="38" t="s">
        <v>19</v>
      </c>
      <c r="C28" s="41"/>
      <c r="D28" s="42" t="s">
        <v>18</v>
      </c>
      <c r="E28" s="32">
        <v>10</v>
      </c>
      <c r="F28" s="40">
        <v>34</v>
      </c>
      <c r="G28" s="34">
        <f>+F28*E28</f>
        <v>340</v>
      </c>
      <c r="H28" s="34">
        <v>25</v>
      </c>
      <c r="I28" s="34">
        <f>+H28*E28</f>
        <v>250</v>
      </c>
      <c r="J28" s="35">
        <f>+I28+G28</f>
        <v>590</v>
      </c>
      <c r="K28" s="36"/>
    </row>
    <row r="29" spans="1:11" ht="65.099999999999994" customHeight="1" x14ac:dyDescent="0.2">
      <c r="A29" s="28" t="str">
        <f>A27</f>
        <v>UE-USF1-06</v>
      </c>
      <c r="B29" s="38" t="s">
        <v>21</v>
      </c>
      <c r="C29" s="41"/>
      <c r="D29" s="31" t="s">
        <v>20</v>
      </c>
      <c r="E29" s="32">
        <v>10</v>
      </c>
      <c r="F29" s="40">
        <v>25</v>
      </c>
      <c r="G29" s="34">
        <f>+F29*E29</f>
        <v>250</v>
      </c>
      <c r="H29" s="34">
        <v>20</v>
      </c>
      <c r="I29" s="34">
        <f>+H29*E29</f>
        <v>200</v>
      </c>
      <c r="J29" s="35">
        <f>+I29+G29</f>
        <v>450</v>
      </c>
      <c r="K29" s="36"/>
    </row>
    <row r="30" spans="1:11" ht="9.9499999999999993" customHeight="1" x14ac:dyDescent="0.2">
      <c r="A30" s="28"/>
      <c r="B30" s="39"/>
      <c r="C30" s="39"/>
      <c r="D30" s="31"/>
      <c r="E30" s="32"/>
      <c r="F30" s="34"/>
      <c r="G30" s="34"/>
      <c r="H30" s="34"/>
      <c r="I30" s="34"/>
      <c r="J30" s="35"/>
      <c r="K30" s="36"/>
    </row>
    <row r="31" spans="1:11" ht="93" customHeight="1" x14ac:dyDescent="0.2">
      <c r="A31" s="37" t="s">
        <v>27</v>
      </c>
      <c r="B31" s="38" t="s">
        <v>17</v>
      </c>
      <c r="C31" s="6"/>
      <c r="D31" s="31" t="s">
        <v>18</v>
      </c>
      <c r="E31" s="32">
        <v>1</v>
      </c>
      <c r="F31" s="40">
        <v>2250</v>
      </c>
      <c r="G31" s="34">
        <f>+F31*E31</f>
        <v>2250</v>
      </c>
      <c r="H31" s="34">
        <v>150</v>
      </c>
      <c r="I31" s="34">
        <f>+H31*E31</f>
        <v>150</v>
      </c>
      <c r="J31" s="35">
        <f>+I31+G31</f>
        <v>2400</v>
      </c>
      <c r="K31" s="36"/>
    </row>
    <row r="32" spans="1:11" ht="65.099999999999994" customHeight="1" x14ac:dyDescent="0.2">
      <c r="A32" s="28" t="str">
        <f>A31</f>
        <v>UE-USF1-07</v>
      </c>
      <c r="B32" s="38" t="s">
        <v>19</v>
      </c>
      <c r="C32" s="6"/>
      <c r="D32" s="31" t="s">
        <v>20</v>
      </c>
      <c r="E32" s="32">
        <v>10</v>
      </c>
      <c r="F32" s="40">
        <v>34</v>
      </c>
      <c r="G32" s="34">
        <f>+F32*E32</f>
        <v>340</v>
      </c>
      <c r="H32" s="34">
        <v>25</v>
      </c>
      <c r="I32" s="34">
        <f>+H32*E32</f>
        <v>250</v>
      </c>
      <c r="J32" s="35">
        <f>+I32+G32</f>
        <v>590</v>
      </c>
      <c r="K32" s="36"/>
    </row>
    <row r="33" spans="1:11" ht="84.75" customHeight="1" x14ac:dyDescent="0.2">
      <c r="A33" s="28" t="str">
        <f>A31</f>
        <v>UE-USF1-07</v>
      </c>
      <c r="B33" s="38" t="s">
        <v>21</v>
      </c>
      <c r="C33" s="6"/>
      <c r="D33" s="31" t="s">
        <v>20</v>
      </c>
      <c r="E33" s="32">
        <v>10</v>
      </c>
      <c r="F33" s="40">
        <v>25</v>
      </c>
      <c r="G33" s="34">
        <f>+F33*E33</f>
        <v>250</v>
      </c>
      <c r="H33" s="34">
        <v>20</v>
      </c>
      <c r="I33" s="34">
        <f>+H33*E33</f>
        <v>200</v>
      </c>
      <c r="J33" s="35">
        <f>+I33+G33</f>
        <v>450</v>
      </c>
      <c r="K33" s="36"/>
    </row>
    <row r="34" spans="1:11" ht="9.9499999999999993" customHeight="1" x14ac:dyDescent="0.2">
      <c r="A34" s="28"/>
      <c r="B34" s="39"/>
      <c r="C34" s="39"/>
      <c r="D34" s="31"/>
      <c r="E34" s="32"/>
      <c r="F34" s="34"/>
      <c r="G34" s="34"/>
      <c r="H34" s="34"/>
      <c r="I34" s="34"/>
      <c r="J34" s="35"/>
      <c r="K34" s="36"/>
    </row>
    <row r="35" spans="1:11" ht="83.25" customHeight="1" x14ac:dyDescent="0.2">
      <c r="A35" s="37" t="s">
        <v>28</v>
      </c>
      <c r="B35" s="38" t="s">
        <v>17</v>
      </c>
      <c r="C35" s="6"/>
      <c r="D35" s="31" t="s">
        <v>18</v>
      </c>
      <c r="E35" s="32">
        <v>1</v>
      </c>
      <c r="F35" s="40">
        <v>2250</v>
      </c>
      <c r="G35" s="34">
        <f>+F35*E35</f>
        <v>2250</v>
      </c>
      <c r="H35" s="34">
        <v>150</v>
      </c>
      <c r="I35" s="34">
        <f>+H35*E35</f>
        <v>150</v>
      </c>
      <c r="J35" s="35">
        <f>+I35+G35</f>
        <v>2400</v>
      </c>
      <c r="K35" s="36"/>
    </row>
    <row r="36" spans="1:11" ht="65.099999999999994" customHeight="1" x14ac:dyDescent="0.2">
      <c r="A36" s="28" t="str">
        <f>A35</f>
        <v>UE-USF1-08</v>
      </c>
      <c r="B36" s="38" t="s">
        <v>19</v>
      </c>
      <c r="C36" s="6"/>
      <c r="D36" s="31" t="s">
        <v>20</v>
      </c>
      <c r="E36" s="32">
        <v>10</v>
      </c>
      <c r="F36" s="40">
        <v>34</v>
      </c>
      <c r="G36" s="34">
        <f>+F36*E36</f>
        <v>340</v>
      </c>
      <c r="H36" s="34">
        <v>25</v>
      </c>
      <c r="I36" s="34">
        <f>+H36*E36</f>
        <v>250</v>
      </c>
      <c r="J36" s="35">
        <f>+I36+G36</f>
        <v>590</v>
      </c>
      <c r="K36" s="36"/>
    </row>
    <row r="37" spans="1:11" ht="65.099999999999994" customHeight="1" x14ac:dyDescent="0.2">
      <c r="A37" s="28" t="str">
        <f>A35</f>
        <v>UE-USF1-08</v>
      </c>
      <c r="B37" s="38" t="s">
        <v>21</v>
      </c>
      <c r="C37" s="6"/>
      <c r="D37" s="31" t="s">
        <v>20</v>
      </c>
      <c r="E37" s="32">
        <v>10</v>
      </c>
      <c r="F37" s="40">
        <v>25</v>
      </c>
      <c r="G37" s="34">
        <f>+F37*E37</f>
        <v>250</v>
      </c>
      <c r="H37" s="34">
        <v>20</v>
      </c>
      <c r="I37" s="34">
        <f>+H37*E37</f>
        <v>200</v>
      </c>
      <c r="J37" s="35">
        <f>+I37+G37</f>
        <v>450</v>
      </c>
      <c r="K37" s="36"/>
    </row>
    <row r="38" spans="1:11" ht="9.9499999999999993" customHeight="1" x14ac:dyDescent="0.2">
      <c r="A38" s="28"/>
      <c r="B38" s="39"/>
      <c r="C38" s="39"/>
      <c r="D38" s="31"/>
      <c r="E38" s="32"/>
      <c r="F38" s="34"/>
      <c r="G38" s="34"/>
      <c r="H38" s="34"/>
      <c r="I38" s="34"/>
      <c r="J38" s="35"/>
      <c r="K38" s="36"/>
    </row>
    <row r="39" spans="1:11" ht="114.75" customHeight="1" x14ac:dyDescent="0.2">
      <c r="A39" s="37" t="s">
        <v>29</v>
      </c>
      <c r="B39" s="38" t="s">
        <v>17</v>
      </c>
      <c r="C39" s="6"/>
      <c r="D39" s="31" t="s">
        <v>18</v>
      </c>
      <c r="E39" s="32">
        <v>1</v>
      </c>
      <c r="F39" s="40">
        <v>2250</v>
      </c>
      <c r="G39" s="34">
        <f>+F39*E39</f>
        <v>2250</v>
      </c>
      <c r="H39" s="34">
        <v>150</v>
      </c>
      <c r="I39" s="34">
        <f>+H39*E39</f>
        <v>150</v>
      </c>
      <c r="J39" s="35">
        <f>+I39+G39</f>
        <v>2400</v>
      </c>
      <c r="K39" s="36"/>
    </row>
    <row r="40" spans="1:11" ht="65.099999999999994" customHeight="1" x14ac:dyDescent="0.2">
      <c r="A40" s="28" t="str">
        <f>A39</f>
        <v>UE-USF1-09</v>
      </c>
      <c r="B40" s="38" t="s">
        <v>19</v>
      </c>
      <c r="C40" s="6"/>
      <c r="D40" s="31" t="s">
        <v>20</v>
      </c>
      <c r="E40" s="32">
        <v>10</v>
      </c>
      <c r="F40" s="40">
        <v>34</v>
      </c>
      <c r="G40" s="34">
        <f>+F40*E40</f>
        <v>340</v>
      </c>
      <c r="H40" s="34">
        <v>25</v>
      </c>
      <c r="I40" s="34">
        <f>+H40*E40</f>
        <v>250</v>
      </c>
      <c r="J40" s="35">
        <f>+I40+G40</f>
        <v>590</v>
      </c>
      <c r="K40" s="36"/>
    </row>
    <row r="41" spans="1:11" ht="65.099999999999994" customHeight="1" x14ac:dyDescent="0.2">
      <c r="A41" s="28" t="str">
        <f>A39</f>
        <v>UE-USF1-09</v>
      </c>
      <c r="B41" s="38" t="s">
        <v>21</v>
      </c>
      <c r="C41" s="6"/>
      <c r="D41" s="31" t="s">
        <v>20</v>
      </c>
      <c r="E41" s="32">
        <v>10</v>
      </c>
      <c r="F41" s="40">
        <v>25</v>
      </c>
      <c r="G41" s="34">
        <f>+F41*E41</f>
        <v>250</v>
      </c>
      <c r="H41" s="34">
        <v>20</v>
      </c>
      <c r="I41" s="34">
        <f>+H41*E41</f>
        <v>200</v>
      </c>
      <c r="J41" s="35">
        <f>+I41+G41</f>
        <v>450</v>
      </c>
      <c r="K41" s="36"/>
    </row>
    <row r="42" spans="1:11" ht="9.9499999999999993" customHeight="1" x14ac:dyDescent="0.2">
      <c r="A42" s="28"/>
      <c r="B42" s="39"/>
      <c r="C42" s="39"/>
      <c r="D42" s="31"/>
      <c r="E42" s="32"/>
      <c r="F42" s="34"/>
      <c r="G42" s="34"/>
      <c r="H42" s="34"/>
      <c r="I42" s="34"/>
      <c r="J42" s="35"/>
      <c r="K42" s="36"/>
    </row>
    <row r="43" spans="1:11" ht="87.75" customHeight="1" x14ac:dyDescent="0.2">
      <c r="A43" s="37" t="s">
        <v>30</v>
      </c>
      <c r="B43" s="38" t="s">
        <v>17</v>
      </c>
      <c r="C43" s="6"/>
      <c r="D43" s="31" t="s">
        <v>18</v>
      </c>
      <c r="E43" s="32">
        <v>1</v>
      </c>
      <c r="F43" s="40">
        <v>2250</v>
      </c>
      <c r="G43" s="34">
        <f>+F43*E43</f>
        <v>2250</v>
      </c>
      <c r="H43" s="34">
        <v>150</v>
      </c>
      <c r="I43" s="34">
        <f>+H43*E43</f>
        <v>150</v>
      </c>
      <c r="J43" s="35">
        <f>+I43+G43</f>
        <v>2400</v>
      </c>
      <c r="K43" s="36"/>
    </row>
    <row r="44" spans="1:11" ht="65.099999999999994" customHeight="1" x14ac:dyDescent="0.2">
      <c r="A44" s="28" t="str">
        <f>A43</f>
        <v>UE-USF1-10</v>
      </c>
      <c r="B44" s="38" t="s">
        <v>19</v>
      </c>
      <c r="C44" s="6"/>
      <c r="D44" s="31" t="s">
        <v>20</v>
      </c>
      <c r="E44" s="32">
        <v>10</v>
      </c>
      <c r="F44" s="40">
        <v>34</v>
      </c>
      <c r="G44" s="34">
        <f>+F44*E44</f>
        <v>340</v>
      </c>
      <c r="H44" s="34">
        <v>25</v>
      </c>
      <c r="I44" s="34">
        <f>+H44*E44</f>
        <v>250</v>
      </c>
      <c r="J44" s="35">
        <f>+I44+G44</f>
        <v>590</v>
      </c>
      <c r="K44" s="36"/>
    </row>
    <row r="45" spans="1:11" ht="65.099999999999994" customHeight="1" x14ac:dyDescent="0.2">
      <c r="A45" s="28" t="str">
        <f>A43</f>
        <v>UE-USF1-10</v>
      </c>
      <c r="B45" s="38" t="s">
        <v>21</v>
      </c>
      <c r="C45" s="6"/>
      <c r="D45" s="31" t="s">
        <v>20</v>
      </c>
      <c r="E45" s="32">
        <v>10</v>
      </c>
      <c r="F45" s="40">
        <v>25</v>
      </c>
      <c r="G45" s="34">
        <f>+F45*E45</f>
        <v>250</v>
      </c>
      <c r="H45" s="34">
        <v>20</v>
      </c>
      <c r="I45" s="34">
        <f>+H45*E45</f>
        <v>200</v>
      </c>
      <c r="J45" s="35">
        <f>+I45+G45</f>
        <v>450</v>
      </c>
      <c r="K45" s="36"/>
    </row>
    <row r="46" spans="1:11" ht="9.9499999999999993" customHeight="1" x14ac:dyDescent="0.2">
      <c r="A46" s="28"/>
      <c r="B46" s="39"/>
      <c r="C46" s="39"/>
      <c r="D46" s="31"/>
      <c r="E46" s="32"/>
      <c r="F46" s="34"/>
      <c r="G46" s="34"/>
      <c r="H46" s="34"/>
      <c r="I46" s="34"/>
      <c r="J46" s="35"/>
      <c r="K46" s="36"/>
    </row>
    <row r="47" spans="1:11" ht="94.5" customHeight="1" x14ac:dyDescent="0.2">
      <c r="A47" s="37" t="s">
        <v>31</v>
      </c>
      <c r="B47" s="38" t="s">
        <v>32</v>
      </c>
      <c r="C47" s="6"/>
      <c r="D47" s="31" t="s">
        <v>18</v>
      </c>
      <c r="E47" s="32">
        <v>1</v>
      </c>
      <c r="F47" s="40">
        <v>2450</v>
      </c>
      <c r="G47" s="34">
        <f>+F47*E47</f>
        <v>2450</v>
      </c>
      <c r="H47" s="34">
        <v>150</v>
      </c>
      <c r="I47" s="34">
        <f>+H47*E47</f>
        <v>150</v>
      </c>
      <c r="J47" s="35">
        <f>+I47+G47</f>
        <v>2600</v>
      </c>
      <c r="K47" s="36"/>
    </row>
    <row r="48" spans="1:11" ht="65.099999999999994" customHeight="1" x14ac:dyDescent="0.2">
      <c r="A48" s="28" t="str">
        <f>A47</f>
        <v>UE-USF1-11</v>
      </c>
      <c r="B48" s="38" t="s">
        <v>33</v>
      </c>
      <c r="C48" s="6"/>
      <c r="D48" s="31" t="s">
        <v>20</v>
      </c>
      <c r="E48" s="32">
        <v>10</v>
      </c>
      <c r="F48" s="40">
        <v>38</v>
      </c>
      <c r="G48" s="34">
        <f>+F48*E48</f>
        <v>380</v>
      </c>
      <c r="H48" s="34">
        <v>25</v>
      </c>
      <c r="I48" s="34">
        <f>+H48*E48</f>
        <v>250</v>
      </c>
      <c r="J48" s="35">
        <f>+I48+G48</f>
        <v>630</v>
      </c>
      <c r="K48" s="36"/>
    </row>
    <row r="49" spans="1:11" ht="65.099999999999994" customHeight="1" x14ac:dyDescent="0.2">
      <c r="A49" s="28" t="str">
        <f>A47</f>
        <v>UE-USF1-11</v>
      </c>
      <c r="B49" s="38" t="s">
        <v>21</v>
      </c>
      <c r="C49" s="6"/>
      <c r="D49" s="31" t="s">
        <v>20</v>
      </c>
      <c r="E49" s="32">
        <v>10</v>
      </c>
      <c r="F49" s="40">
        <v>25</v>
      </c>
      <c r="G49" s="34">
        <f>+F49*E49</f>
        <v>250</v>
      </c>
      <c r="H49" s="34">
        <v>20</v>
      </c>
      <c r="I49" s="34">
        <f>+H49*E49</f>
        <v>200</v>
      </c>
      <c r="J49" s="35">
        <f>+I49+G49</f>
        <v>450</v>
      </c>
      <c r="K49" s="36"/>
    </row>
    <row r="50" spans="1:11" ht="9.9499999999999993" customHeight="1" x14ac:dyDescent="0.2">
      <c r="A50" s="28"/>
      <c r="B50" s="39"/>
      <c r="C50" s="39"/>
      <c r="D50" s="31"/>
      <c r="E50" s="32"/>
      <c r="F50" s="34"/>
      <c r="G50" s="34"/>
      <c r="H50" s="34"/>
      <c r="I50" s="34"/>
      <c r="J50" s="35"/>
      <c r="K50" s="36"/>
    </row>
    <row r="51" spans="1:11" ht="98.25" customHeight="1" x14ac:dyDescent="0.2">
      <c r="A51" s="37" t="s">
        <v>34</v>
      </c>
      <c r="B51" s="38" t="s">
        <v>35</v>
      </c>
      <c r="C51" s="6"/>
      <c r="D51" s="31" t="s">
        <v>18</v>
      </c>
      <c r="E51" s="32">
        <v>1</v>
      </c>
      <c r="F51" s="40">
        <v>2450</v>
      </c>
      <c r="G51" s="34">
        <f>+F51*E51</f>
        <v>2450</v>
      </c>
      <c r="H51" s="34">
        <v>150</v>
      </c>
      <c r="I51" s="34">
        <f>+H51*E51</f>
        <v>150</v>
      </c>
      <c r="J51" s="35">
        <f>+I51+G51</f>
        <v>2600</v>
      </c>
      <c r="K51" s="36"/>
    </row>
    <row r="52" spans="1:11" ht="65.099999999999994" customHeight="1" x14ac:dyDescent="0.2">
      <c r="A52" s="28" t="str">
        <f>A51</f>
        <v>UE-USF1-12</v>
      </c>
      <c r="B52" s="38" t="s">
        <v>33</v>
      </c>
      <c r="C52" s="6"/>
      <c r="D52" s="31" t="s">
        <v>20</v>
      </c>
      <c r="E52" s="32">
        <v>10</v>
      </c>
      <c r="F52" s="40">
        <v>38</v>
      </c>
      <c r="G52" s="34">
        <f>+F52*E52</f>
        <v>380</v>
      </c>
      <c r="H52" s="34">
        <v>25</v>
      </c>
      <c r="I52" s="34">
        <f>+H52*E52</f>
        <v>250</v>
      </c>
      <c r="J52" s="35">
        <f>+I52+G52</f>
        <v>630</v>
      </c>
      <c r="K52" s="36"/>
    </row>
    <row r="53" spans="1:11" ht="65.099999999999994" customHeight="1" x14ac:dyDescent="0.2">
      <c r="A53" s="28" t="str">
        <f>A51</f>
        <v>UE-USF1-12</v>
      </c>
      <c r="B53" s="38" t="s">
        <v>21</v>
      </c>
      <c r="C53" s="6"/>
      <c r="D53" s="31" t="s">
        <v>20</v>
      </c>
      <c r="E53" s="32">
        <v>10</v>
      </c>
      <c r="F53" s="40">
        <v>25</v>
      </c>
      <c r="G53" s="34">
        <f>+F53*E53</f>
        <v>250</v>
      </c>
      <c r="H53" s="34">
        <v>20</v>
      </c>
      <c r="I53" s="34">
        <f>+H53*E53</f>
        <v>200</v>
      </c>
      <c r="J53" s="35">
        <f>+I53+G53</f>
        <v>450</v>
      </c>
      <c r="K53" s="36"/>
    </row>
    <row r="54" spans="1:11" ht="9.9499999999999993" customHeight="1" x14ac:dyDescent="0.2">
      <c r="A54" s="28"/>
      <c r="B54" s="39"/>
      <c r="C54" s="39"/>
      <c r="D54" s="31"/>
      <c r="E54" s="32"/>
      <c r="F54" s="34"/>
      <c r="G54" s="34"/>
      <c r="H54" s="34"/>
      <c r="I54" s="34"/>
      <c r="J54" s="35"/>
      <c r="K54" s="36"/>
    </row>
    <row r="55" spans="1:11" ht="96" customHeight="1" x14ac:dyDescent="0.2">
      <c r="A55" s="37" t="s">
        <v>36</v>
      </c>
      <c r="B55" s="38" t="s">
        <v>35</v>
      </c>
      <c r="C55" s="6"/>
      <c r="D55" s="31" t="s">
        <v>18</v>
      </c>
      <c r="E55" s="32">
        <v>1</v>
      </c>
      <c r="F55" s="40">
        <v>2450</v>
      </c>
      <c r="G55" s="34">
        <f>+F55*E55</f>
        <v>2450</v>
      </c>
      <c r="H55" s="34">
        <v>150</v>
      </c>
      <c r="I55" s="34">
        <f>+H55*E55</f>
        <v>150</v>
      </c>
      <c r="J55" s="35">
        <f>+I55+G55</f>
        <v>2600</v>
      </c>
      <c r="K55" s="36"/>
    </row>
    <row r="56" spans="1:11" ht="65.099999999999994" customHeight="1" x14ac:dyDescent="0.2">
      <c r="A56" s="28" t="str">
        <f>A55</f>
        <v>UE-USF1-13</v>
      </c>
      <c r="B56" s="38" t="s">
        <v>33</v>
      </c>
      <c r="C56" s="6"/>
      <c r="D56" s="31" t="s">
        <v>20</v>
      </c>
      <c r="E56" s="32">
        <v>10</v>
      </c>
      <c r="F56" s="40">
        <v>38</v>
      </c>
      <c r="G56" s="34">
        <f>+F56*E56</f>
        <v>380</v>
      </c>
      <c r="H56" s="34">
        <v>25</v>
      </c>
      <c r="I56" s="34">
        <f>+H56*E56</f>
        <v>250</v>
      </c>
      <c r="J56" s="35">
        <f>+I56+G56</f>
        <v>630</v>
      </c>
      <c r="K56" s="36"/>
    </row>
    <row r="57" spans="1:11" ht="65.099999999999994" customHeight="1" x14ac:dyDescent="0.2">
      <c r="A57" s="28" t="str">
        <f>A55</f>
        <v>UE-USF1-13</v>
      </c>
      <c r="B57" s="38" t="s">
        <v>21</v>
      </c>
      <c r="C57" s="6"/>
      <c r="D57" s="31" t="s">
        <v>20</v>
      </c>
      <c r="E57" s="32">
        <v>10</v>
      </c>
      <c r="F57" s="40">
        <v>25</v>
      </c>
      <c r="G57" s="34">
        <f>+F57*E57</f>
        <v>250</v>
      </c>
      <c r="H57" s="34">
        <v>20</v>
      </c>
      <c r="I57" s="34">
        <f>+H57*E57</f>
        <v>200</v>
      </c>
      <c r="J57" s="35">
        <f>+I57+G57</f>
        <v>450</v>
      </c>
      <c r="K57" s="36"/>
    </row>
    <row r="58" spans="1:11" ht="9.9499999999999993" customHeight="1" x14ac:dyDescent="0.2">
      <c r="A58" s="28"/>
      <c r="B58" s="39"/>
      <c r="C58" s="39"/>
      <c r="D58" s="31"/>
      <c r="E58" s="32"/>
      <c r="F58" s="34"/>
      <c r="G58" s="34"/>
      <c r="H58" s="34"/>
      <c r="I58" s="34"/>
      <c r="J58" s="35"/>
      <c r="K58" s="36"/>
    </row>
    <row r="59" spans="1:11" ht="96" customHeight="1" x14ac:dyDescent="0.2">
      <c r="A59" s="37" t="s">
        <v>37</v>
      </c>
      <c r="B59" s="38" t="s">
        <v>17</v>
      </c>
      <c r="C59" s="6"/>
      <c r="D59" s="31" t="s">
        <v>18</v>
      </c>
      <c r="E59" s="32">
        <v>1</v>
      </c>
      <c r="F59" s="40">
        <v>2250</v>
      </c>
      <c r="G59" s="34">
        <f>+F59*E59</f>
        <v>2250</v>
      </c>
      <c r="H59" s="34">
        <v>150</v>
      </c>
      <c r="I59" s="34">
        <f>+H59*E59</f>
        <v>150</v>
      </c>
      <c r="J59" s="35">
        <f>+I59+G59</f>
        <v>2400</v>
      </c>
      <c r="K59" s="36"/>
    </row>
    <row r="60" spans="1:11" ht="65.099999999999994" customHeight="1" x14ac:dyDescent="0.2">
      <c r="A60" s="28" t="str">
        <f>A59</f>
        <v>UE-USF1-14</v>
      </c>
      <c r="B60" s="38" t="s">
        <v>19</v>
      </c>
      <c r="C60" s="6"/>
      <c r="D60" s="31" t="s">
        <v>20</v>
      </c>
      <c r="E60" s="32">
        <v>10</v>
      </c>
      <c r="F60" s="40">
        <v>34</v>
      </c>
      <c r="G60" s="34">
        <f>+F60*E60</f>
        <v>340</v>
      </c>
      <c r="H60" s="34">
        <v>25</v>
      </c>
      <c r="I60" s="34">
        <f>+H60*E60</f>
        <v>250</v>
      </c>
      <c r="J60" s="35">
        <f>+I60+G60</f>
        <v>590</v>
      </c>
      <c r="K60" s="36"/>
    </row>
    <row r="61" spans="1:11" ht="65.099999999999994" customHeight="1" x14ac:dyDescent="0.2">
      <c r="A61" s="28" t="str">
        <f>A59</f>
        <v>UE-USF1-14</v>
      </c>
      <c r="B61" s="38" t="s">
        <v>21</v>
      </c>
      <c r="C61" s="6"/>
      <c r="D61" s="31" t="s">
        <v>20</v>
      </c>
      <c r="E61" s="32">
        <v>10</v>
      </c>
      <c r="F61" s="40">
        <v>25</v>
      </c>
      <c r="G61" s="34">
        <f>+F61*E61</f>
        <v>250</v>
      </c>
      <c r="H61" s="34">
        <v>20</v>
      </c>
      <c r="I61" s="34">
        <f>+H61*E61</f>
        <v>200</v>
      </c>
      <c r="J61" s="35">
        <f>+I61+G61</f>
        <v>450</v>
      </c>
      <c r="K61" s="36"/>
    </row>
    <row r="62" spans="1:11" ht="9.9499999999999993" customHeight="1" x14ac:dyDescent="0.2">
      <c r="A62" s="28"/>
      <c r="B62" s="39"/>
      <c r="C62" s="39"/>
      <c r="D62" s="31"/>
      <c r="E62" s="32"/>
      <c r="F62" s="34"/>
      <c r="G62" s="34"/>
      <c r="H62" s="34"/>
      <c r="I62" s="34"/>
      <c r="J62" s="35"/>
      <c r="K62" s="36"/>
    </row>
    <row r="63" spans="1:11" ht="108" customHeight="1" x14ac:dyDescent="0.2">
      <c r="A63" s="37" t="s">
        <v>38</v>
      </c>
      <c r="B63" s="38" t="s">
        <v>17</v>
      </c>
      <c r="C63" s="6"/>
      <c r="D63" s="31" t="s">
        <v>18</v>
      </c>
      <c r="E63" s="32">
        <v>1</v>
      </c>
      <c r="F63" s="40">
        <v>2250</v>
      </c>
      <c r="G63" s="34">
        <f>+F63*E63</f>
        <v>2250</v>
      </c>
      <c r="H63" s="34">
        <v>150</v>
      </c>
      <c r="I63" s="34">
        <f>+H63*E63</f>
        <v>150</v>
      </c>
      <c r="J63" s="35">
        <f>+I63+G63</f>
        <v>2400</v>
      </c>
      <c r="K63" s="36"/>
    </row>
    <row r="64" spans="1:11" ht="65.099999999999994" customHeight="1" x14ac:dyDescent="0.2">
      <c r="A64" s="28" t="str">
        <f>A63</f>
        <v>UE-USF1-15</v>
      </c>
      <c r="B64" s="38" t="s">
        <v>19</v>
      </c>
      <c r="C64" s="6"/>
      <c r="D64" s="31" t="s">
        <v>20</v>
      </c>
      <c r="E64" s="32">
        <v>10</v>
      </c>
      <c r="F64" s="40">
        <v>34</v>
      </c>
      <c r="G64" s="34">
        <f>+F64*E64</f>
        <v>340</v>
      </c>
      <c r="H64" s="34">
        <v>25</v>
      </c>
      <c r="I64" s="34">
        <f>+H64*E64</f>
        <v>250</v>
      </c>
      <c r="J64" s="35">
        <f>+I64+G64</f>
        <v>590</v>
      </c>
      <c r="K64" s="36"/>
    </row>
    <row r="65" spans="1:11" ht="91.5" customHeight="1" x14ac:dyDescent="0.2">
      <c r="A65" s="28" t="str">
        <f>A63</f>
        <v>UE-USF1-15</v>
      </c>
      <c r="B65" s="38" t="s">
        <v>21</v>
      </c>
      <c r="C65" s="6"/>
      <c r="D65" s="31" t="s">
        <v>20</v>
      </c>
      <c r="E65" s="32">
        <v>10</v>
      </c>
      <c r="F65" s="40">
        <v>25</v>
      </c>
      <c r="G65" s="34">
        <f>+F65*E65</f>
        <v>250</v>
      </c>
      <c r="H65" s="34">
        <v>20</v>
      </c>
      <c r="I65" s="34">
        <f>+H65*E65</f>
        <v>200</v>
      </c>
      <c r="J65" s="35">
        <f>+I65+G65</f>
        <v>450</v>
      </c>
      <c r="K65" s="36"/>
    </row>
    <row r="66" spans="1:11" ht="10.5" customHeight="1" x14ac:dyDescent="0.2">
      <c r="A66" s="28"/>
      <c r="B66" s="38"/>
      <c r="C66" s="39"/>
      <c r="D66" s="31"/>
      <c r="E66" s="32"/>
      <c r="F66" s="34"/>
      <c r="G66" s="34"/>
      <c r="H66" s="34"/>
      <c r="I66" s="34"/>
      <c r="J66" s="35"/>
      <c r="K66" s="36"/>
    </row>
    <row r="67" spans="1:11" ht="79.5" customHeight="1" x14ac:dyDescent="0.2">
      <c r="A67" s="37" t="s">
        <v>39</v>
      </c>
      <c r="B67" s="38" t="s">
        <v>35</v>
      </c>
      <c r="C67" s="6"/>
      <c r="D67" s="31" t="s">
        <v>18</v>
      </c>
      <c r="E67" s="32">
        <v>1</v>
      </c>
      <c r="F67" s="40">
        <v>2450</v>
      </c>
      <c r="G67" s="34">
        <f>+F67*E67</f>
        <v>2450</v>
      </c>
      <c r="H67" s="34">
        <v>150</v>
      </c>
      <c r="I67" s="34">
        <f>+H67*E67</f>
        <v>150</v>
      </c>
      <c r="J67" s="35">
        <f>+I67+G67</f>
        <v>2600</v>
      </c>
      <c r="K67" s="36"/>
    </row>
    <row r="68" spans="1:11" ht="65.099999999999994" customHeight="1" x14ac:dyDescent="0.2">
      <c r="A68" s="28" t="str">
        <f>A67</f>
        <v>UE-USF1-16</v>
      </c>
      <c r="B68" s="38" t="s">
        <v>33</v>
      </c>
      <c r="C68" s="6"/>
      <c r="D68" s="31" t="s">
        <v>20</v>
      </c>
      <c r="E68" s="32">
        <v>10</v>
      </c>
      <c r="F68" s="40">
        <v>38</v>
      </c>
      <c r="G68" s="34">
        <f>+F68*E68</f>
        <v>380</v>
      </c>
      <c r="H68" s="34">
        <v>25</v>
      </c>
      <c r="I68" s="34">
        <f>+H68*E68</f>
        <v>250</v>
      </c>
      <c r="J68" s="35">
        <f>+I68+G68</f>
        <v>630</v>
      </c>
      <c r="K68" s="36"/>
    </row>
    <row r="69" spans="1:11" ht="65.099999999999994" customHeight="1" x14ac:dyDescent="0.2">
      <c r="A69" s="28" t="str">
        <f>A67</f>
        <v>UE-USF1-16</v>
      </c>
      <c r="B69" s="38" t="s">
        <v>21</v>
      </c>
      <c r="C69" s="6"/>
      <c r="D69" s="31" t="s">
        <v>20</v>
      </c>
      <c r="E69" s="32">
        <v>10</v>
      </c>
      <c r="F69" s="40">
        <v>25</v>
      </c>
      <c r="G69" s="34">
        <f>+F69*E69</f>
        <v>250</v>
      </c>
      <c r="H69" s="34">
        <v>20</v>
      </c>
      <c r="I69" s="34">
        <f>+H69*E69</f>
        <v>200</v>
      </c>
      <c r="J69" s="35">
        <f>+I69+G69</f>
        <v>450</v>
      </c>
      <c r="K69" s="36"/>
    </row>
    <row r="70" spans="1:11" ht="9.75" customHeight="1" x14ac:dyDescent="0.2">
      <c r="A70" s="28"/>
      <c r="B70" s="38"/>
      <c r="C70" s="30"/>
      <c r="D70" s="31"/>
      <c r="E70" s="32"/>
      <c r="F70" s="33"/>
      <c r="G70" s="34"/>
      <c r="H70" s="34"/>
      <c r="I70" s="34"/>
      <c r="J70" s="35"/>
      <c r="K70" s="36"/>
    </row>
    <row r="71" spans="1:11" ht="98.25" customHeight="1" x14ac:dyDescent="0.2">
      <c r="A71" s="37" t="s">
        <v>40</v>
      </c>
      <c r="B71" s="38" t="s">
        <v>35</v>
      </c>
      <c r="C71" s="6"/>
      <c r="D71" s="31" t="s">
        <v>18</v>
      </c>
      <c r="E71" s="32">
        <v>1</v>
      </c>
      <c r="F71" s="40">
        <v>2450</v>
      </c>
      <c r="G71" s="34">
        <f>+F71*E71</f>
        <v>2450</v>
      </c>
      <c r="H71" s="34">
        <v>150</v>
      </c>
      <c r="I71" s="34">
        <f>+H71*E71</f>
        <v>150</v>
      </c>
      <c r="J71" s="35">
        <f>+I71+G71</f>
        <v>2600</v>
      </c>
      <c r="K71" s="36"/>
    </row>
    <row r="72" spans="1:11" ht="45" x14ac:dyDescent="0.2">
      <c r="A72" s="28" t="str">
        <f>A71</f>
        <v>UE-USF1-17</v>
      </c>
      <c r="B72" s="38" t="s">
        <v>33</v>
      </c>
      <c r="C72" s="6"/>
      <c r="D72" s="31" t="s">
        <v>20</v>
      </c>
      <c r="E72" s="32">
        <v>10</v>
      </c>
      <c r="F72" s="40">
        <v>38</v>
      </c>
      <c r="G72" s="34">
        <f>+F72*E72</f>
        <v>380</v>
      </c>
      <c r="H72" s="34">
        <v>25</v>
      </c>
      <c r="I72" s="34">
        <f>+H72*E72</f>
        <v>250</v>
      </c>
      <c r="J72" s="35">
        <f>+I72+G72</f>
        <v>630</v>
      </c>
      <c r="K72" s="36"/>
    </row>
    <row r="73" spans="1:11" ht="64.5" customHeight="1" x14ac:dyDescent="0.2">
      <c r="A73" s="28" t="str">
        <f>A71</f>
        <v>UE-USF1-17</v>
      </c>
      <c r="B73" s="38" t="s">
        <v>21</v>
      </c>
      <c r="C73" s="6"/>
      <c r="D73" s="31" t="s">
        <v>20</v>
      </c>
      <c r="E73" s="32">
        <v>10</v>
      </c>
      <c r="F73" s="40">
        <v>25</v>
      </c>
      <c r="G73" s="34">
        <f>+F73*E73</f>
        <v>250</v>
      </c>
      <c r="H73" s="34">
        <v>20</v>
      </c>
      <c r="I73" s="34">
        <f>+H73*E73</f>
        <v>200</v>
      </c>
      <c r="J73" s="35">
        <f>+I73+G73</f>
        <v>450</v>
      </c>
      <c r="K73" s="36"/>
    </row>
    <row r="74" spans="1:11" ht="6" customHeight="1" x14ac:dyDescent="0.2">
      <c r="A74" s="28"/>
      <c r="B74" s="38"/>
      <c r="C74" s="30"/>
      <c r="D74" s="31"/>
      <c r="E74" s="32"/>
      <c r="F74" s="33"/>
      <c r="G74" s="34"/>
      <c r="H74" s="34"/>
      <c r="I74" s="34"/>
      <c r="J74" s="35"/>
      <c r="K74" s="36"/>
    </row>
    <row r="75" spans="1:11" ht="87.75" customHeight="1" x14ac:dyDescent="0.2">
      <c r="A75" s="37" t="s">
        <v>41</v>
      </c>
      <c r="B75" s="38" t="s">
        <v>17</v>
      </c>
      <c r="C75" s="6"/>
      <c r="D75" s="31" t="s">
        <v>18</v>
      </c>
      <c r="E75" s="32">
        <v>1</v>
      </c>
      <c r="F75" s="40">
        <v>2250</v>
      </c>
      <c r="G75" s="34">
        <f>+F75*E75</f>
        <v>2250</v>
      </c>
      <c r="H75" s="34">
        <v>150</v>
      </c>
      <c r="I75" s="34">
        <f>+H75*E75</f>
        <v>150</v>
      </c>
      <c r="J75" s="35">
        <f>+I75+G75</f>
        <v>2400</v>
      </c>
      <c r="K75" s="36"/>
    </row>
    <row r="76" spans="1:11" ht="65.099999999999994" customHeight="1" x14ac:dyDescent="0.2">
      <c r="A76" s="28" t="str">
        <f>A75</f>
        <v>UE-USF1-18</v>
      </c>
      <c r="B76" s="38" t="s">
        <v>19</v>
      </c>
      <c r="C76" s="6"/>
      <c r="D76" s="31" t="s">
        <v>20</v>
      </c>
      <c r="E76" s="32">
        <v>10</v>
      </c>
      <c r="F76" s="40">
        <v>34</v>
      </c>
      <c r="G76" s="34">
        <f>+F76*E76</f>
        <v>340</v>
      </c>
      <c r="H76" s="34">
        <v>25</v>
      </c>
      <c r="I76" s="34">
        <f>+H76*E76</f>
        <v>250</v>
      </c>
      <c r="J76" s="35">
        <f>+I76+G76</f>
        <v>590</v>
      </c>
      <c r="K76" s="36"/>
    </row>
    <row r="77" spans="1:11" ht="65.099999999999994" customHeight="1" x14ac:dyDescent="0.2">
      <c r="A77" s="28" t="str">
        <f>A75</f>
        <v>UE-USF1-18</v>
      </c>
      <c r="B77" s="38" t="s">
        <v>21</v>
      </c>
      <c r="C77" s="6"/>
      <c r="D77" s="31" t="s">
        <v>20</v>
      </c>
      <c r="E77" s="32">
        <v>10</v>
      </c>
      <c r="F77" s="40">
        <v>25</v>
      </c>
      <c r="G77" s="34">
        <f>+F77*E77</f>
        <v>250</v>
      </c>
      <c r="H77" s="34">
        <v>20</v>
      </c>
      <c r="I77" s="34">
        <f>+H77*E77</f>
        <v>200</v>
      </c>
      <c r="J77" s="35">
        <f>+I77+G77</f>
        <v>450</v>
      </c>
      <c r="K77" s="36"/>
    </row>
    <row r="78" spans="1:11" ht="9.9499999999999993" customHeight="1" x14ac:dyDescent="0.2">
      <c r="A78" s="28"/>
      <c r="B78" s="39"/>
      <c r="C78" s="39"/>
      <c r="D78" s="31"/>
      <c r="E78" s="32"/>
      <c r="F78" s="34"/>
      <c r="G78" s="34"/>
      <c r="H78" s="34"/>
      <c r="I78" s="34"/>
      <c r="J78" s="35"/>
      <c r="K78" s="36"/>
    </row>
    <row r="79" spans="1:11" ht="98.25" customHeight="1" x14ac:dyDescent="0.2">
      <c r="A79" s="37" t="s">
        <v>42</v>
      </c>
      <c r="B79" s="38" t="s">
        <v>17</v>
      </c>
      <c r="C79" s="6"/>
      <c r="D79" s="31" t="s">
        <v>18</v>
      </c>
      <c r="E79" s="32">
        <v>1</v>
      </c>
      <c r="F79" s="40">
        <v>2250</v>
      </c>
      <c r="G79" s="34">
        <f>+F79*E79</f>
        <v>2250</v>
      </c>
      <c r="H79" s="34">
        <v>150</v>
      </c>
      <c r="I79" s="34">
        <f>+H79*E79</f>
        <v>150</v>
      </c>
      <c r="J79" s="35">
        <f>+I79+G79</f>
        <v>2400</v>
      </c>
      <c r="K79" s="36"/>
    </row>
    <row r="80" spans="1:11" ht="45" x14ac:dyDescent="0.2">
      <c r="A80" s="28" t="str">
        <f>A79</f>
        <v>UE-USF1-19</v>
      </c>
      <c r="B80" s="38" t="s">
        <v>19</v>
      </c>
      <c r="C80" s="6"/>
      <c r="D80" s="31" t="s">
        <v>20</v>
      </c>
      <c r="E80" s="32">
        <v>10</v>
      </c>
      <c r="F80" s="40">
        <v>34</v>
      </c>
      <c r="G80" s="34">
        <f>+F80*E80</f>
        <v>340</v>
      </c>
      <c r="H80" s="34">
        <v>25</v>
      </c>
      <c r="I80" s="34">
        <f>+H80*E80</f>
        <v>250</v>
      </c>
      <c r="J80" s="35">
        <f>+I80+G80</f>
        <v>590</v>
      </c>
      <c r="K80" s="36"/>
    </row>
    <row r="81" spans="1:11" ht="64.5" customHeight="1" x14ac:dyDescent="0.2">
      <c r="A81" s="28" t="str">
        <f>A79</f>
        <v>UE-USF1-19</v>
      </c>
      <c r="B81" s="38" t="s">
        <v>21</v>
      </c>
      <c r="C81" s="6"/>
      <c r="D81" s="31" t="s">
        <v>20</v>
      </c>
      <c r="E81" s="32">
        <v>10</v>
      </c>
      <c r="F81" s="40">
        <v>25</v>
      </c>
      <c r="G81" s="34">
        <f>+F81*E81</f>
        <v>250</v>
      </c>
      <c r="H81" s="34">
        <v>20</v>
      </c>
      <c r="I81" s="34">
        <f>+H81*E81</f>
        <v>200</v>
      </c>
      <c r="J81" s="35">
        <f>+I81+G81</f>
        <v>450</v>
      </c>
      <c r="K81" s="36"/>
    </row>
    <row r="82" spans="1:11" ht="9.75" customHeight="1" x14ac:dyDescent="0.2">
      <c r="A82" s="28"/>
      <c r="B82" s="39"/>
      <c r="C82" s="39"/>
      <c r="D82" s="31"/>
      <c r="E82" s="32"/>
      <c r="F82" s="34"/>
      <c r="G82" s="34"/>
      <c r="H82" s="34"/>
      <c r="I82" s="34"/>
      <c r="J82" s="35"/>
      <c r="K82" s="36"/>
    </row>
    <row r="83" spans="1:11" ht="87.75" customHeight="1" x14ac:dyDescent="0.2">
      <c r="A83" s="37" t="s">
        <v>43</v>
      </c>
      <c r="B83" s="38" t="s">
        <v>17</v>
      </c>
      <c r="C83" s="6"/>
      <c r="D83" s="31" t="s">
        <v>18</v>
      </c>
      <c r="E83" s="32">
        <v>1</v>
      </c>
      <c r="F83" s="40">
        <v>2250</v>
      </c>
      <c r="G83" s="34">
        <f>+F83*E83</f>
        <v>2250</v>
      </c>
      <c r="H83" s="34">
        <v>150</v>
      </c>
      <c r="I83" s="34">
        <f>+H83*E83</f>
        <v>150</v>
      </c>
      <c r="J83" s="35">
        <f>+I83+G83</f>
        <v>2400</v>
      </c>
      <c r="K83" s="36"/>
    </row>
    <row r="84" spans="1:11" ht="65.099999999999994" customHeight="1" x14ac:dyDescent="0.2">
      <c r="A84" s="28" t="str">
        <f>A83</f>
        <v>UE-USF1-20</v>
      </c>
      <c r="B84" s="38" t="s">
        <v>19</v>
      </c>
      <c r="C84" s="6"/>
      <c r="D84" s="31" t="s">
        <v>20</v>
      </c>
      <c r="E84" s="32">
        <v>10</v>
      </c>
      <c r="F84" s="40">
        <v>34</v>
      </c>
      <c r="G84" s="34">
        <f>+F84*E84</f>
        <v>340</v>
      </c>
      <c r="H84" s="34">
        <v>25</v>
      </c>
      <c r="I84" s="34">
        <f>+H84*E84</f>
        <v>250</v>
      </c>
      <c r="J84" s="35">
        <f>+I84+G84</f>
        <v>590</v>
      </c>
      <c r="K84" s="36"/>
    </row>
    <row r="85" spans="1:11" ht="65.099999999999994" customHeight="1" x14ac:dyDescent="0.2">
      <c r="A85" s="28" t="str">
        <f>A83</f>
        <v>UE-USF1-20</v>
      </c>
      <c r="B85" s="38" t="s">
        <v>21</v>
      </c>
      <c r="C85" s="6"/>
      <c r="D85" s="31" t="s">
        <v>20</v>
      </c>
      <c r="E85" s="32">
        <v>10</v>
      </c>
      <c r="F85" s="40">
        <v>25</v>
      </c>
      <c r="G85" s="34">
        <f>+F85*E85</f>
        <v>250</v>
      </c>
      <c r="H85" s="34">
        <v>20</v>
      </c>
      <c r="I85" s="34">
        <f>+H85*E85</f>
        <v>200</v>
      </c>
      <c r="J85" s="35">
        <f>+I85+G85</f>
        <v>450</v>
      </c>
      <c r="K85" s="36"/>
    </row>
    <row r="86" spans="1:11" ht="9.9499999999999993" customHeight="1" x14ac:dyDescent="0.2">
      <c r="A86" s="28"/>
      <c r="B86" s="39"/>
      <c r="C86" s="39"/>
      <c r="D86" s="31"/>
      <c r="E86" s="32"/>
      <c r="F86" s="34"/>
      <c r="G86" s="34"/>
      <c r="H86" s="34"/>
      <c r="I86" s="34"/>
      <c r="J86" s="35"/>
      <c r="K86" s="36"/>
    </row>
    <row r="87" spans="1:11" ht="15" x14ac:dyDescent="0.2">
      <c r="A87" s="43"/>
      <c r="B87" s="43" t="s">
        <v>44</v>
      </c>
      <c r="C87" s="44"/>
      <c r="D87" s="45"/>
      <c r="E87" s="45"/>
      <c r="F87" s="45"/>
      <c r="G87" s="46">
        <f>+G88+G89</f>
        <v>3150</v>
      </c>
      <c r="H87" s="45"/>
      <c r="I87" s="46">
        <f>+I88+I89</f>
        <v>600</v>
      </c>
      <c r="J87" s="46">
        <f>+J88+J89</f>
        <v>3750</v>
      </c>
      <c r="K87" s="36"/>
    </row>
    <row r="88" spans="1:11" ht="65.099999999999994" customHeight="1" x14ac:dyDescent="0.2">
      <c r="A88" s="47"/>
      <c r="B88" s="39" t="s">
        <v>45</v>
      </c>
      <c r="C88" s="48"/>
      <c r="D88" s="31" t="s">
        <v>18</v>
      </c>
      <c r="E88" s="32">
        <v>3</v>
      </c>
      <c r="F88" s="40">
        <v>850</v>
      </c>
      <c r="G88" s="34">
        <f>+F88*E88</f>
        <v>2550</v>
      </c>
      <c r="H88" s="34">
        <v>50</v>
      </c>
      <c r="I88" s="34">
        <f>+H88*E88</f>
        <v>150</v>
      </c>
      <c r="J88" s="35">
        <f>+I88+G88</f>
        <v>2700</v>
      </c>
      <c r="K88" s="36"/>
    </row>
    <row r="89" spans="1:11" ht="65.099999999999994" customHeight="1" x14ac:dyDescent="0.2">
      <c r="A89" s="47"/>
      <c r="B89" s="39" t="s">
        <v>46</v>
      </c>
      <c r="C89" s="49"/>
      <c r="D89" s="31" t="s">
        <v>20</v>
      </c>
      <c r="E89" s="32">
        <f>10*E88</f>
        <v>30</v>
      </c>
      <c r="F89" s="40">
        <v>20</v>
      </c>
      <c r="G89" s="34">
        <f>+F89*E89</f>
        <v>600</v>
      </c>
      <c r="H89" s="34">
        <v>15</v>
      </c>
      <c r="I89" s="34">
        <f>+H89*E89</f>
        <v>450</v>
      </c>
      <c r="J89" s="35">
        <f>+I89+G89</f>
        <v>1050</v>
      </c>
      <c r="K89" s="36"/>
    </row>
    <row r="90" spans="1:11" ht="15.75" customHeight="1" x14ac:dyDescent="0.2">
      <c r="A90" s="5" t="s">
        <v>47</v>
      </c>
      <c r="B90" s="5"/>
      <c r="C90" s="5"/>
      <c r="D90" s="4"/>
      <c r="E90" s="4"/>
      <c r="F90" s="4"/>
      <c r="G90" s="46">
        <f>+G91</f>
        <v>840</v>
      </c>
      <c r="H90" s="45"/>
      <c r="I90" s="46">
        <f>+I91</f>
        <v>300</v>
      </c>
      <c r="J90" s="46">
        <f>+J91</f>
        <v>1140</v>
      </c>
    </row>
    <row r="91" spans="1:11" ht="30" x14ac:dyDescent="0.2">
      <c r="A91" s="47"/>
      <c r="B91" s="39" t="s">
        <v>48</v>
      </c>
      <c r="C91" s="49"/>
      <c r="D91" s="31" t="s">
        <v>20</v>
      </c>
      <c r="E91" s="32">
        <v>30</v>
      </c>
      <c r="F91" s="40">
        <v>28</v>
      </c>
      <c r="G91" s="34">
        <f>+F91*E91</f>
        <v>840</v>
      </c>
      <c r="H91" s="34">
        <v>10</v>
      </c>
      <c r="I91" s="34">
        <f>+H91*E91</f>
        <v>300</v>
      </c>
      <c r="J91" s="35">
        <f>+I91+G91</f>
        <v>1140</v>
      </c>
      <c r="K91" s="36"/>
    </row>
    <row r="92" spans="1:11" ht="15.75" customHeight="1" x14ac:dyDescent="0.2">
      <c r="A92" s="5" t="s">
        <v>49</v>
      </c>
      <c r="B92" s="5"/>
      <c r="C92" s="5"/>
      <c r="D92" s="50"/>
      <c r="E92" s="50"/>
      <c r="F92" s="50"/>
      <c r="G92" s="51">
        <f>SUM(G93:G98)</f>
        <v>20100</v>
      </c>
      <c r="H92" s="44"/>
      <c r="I92" s="51" t="e">
        <f ca="1">SOMA(I93:I98)</f>
        <v>#NAME?</v>
      </c>
      <c r="J92" s="51" t="e">
        <f ca="1">SOMA(J93:J98)</f>
        <v>#NAME?</v>
      </c>
      <c r="K92" s="36"/>
    </row>
    <row r="93" spans="1:11" ht="30" x14ac:dyDescent="0.2">
      <c r="A93" s="28"/>
      <c r="B93" s="39" t="s">
        <v>50</v>
      </c>
      <c r="C93" s="52"/>
      <c r="D93" s="52" t="s">
        <v>51</v>
      </c>
      <c r="E93" s="53">
        <v>1</v>
      </c>
      <c r="F93" s="40">
        <v>5000</v>
      </c>
      <c r="G93" s="34">
        <f t="shared" ref="G93:G98" si="0">+F93*E93</f>
        <v>5000</v>
      </c>
      <c r="H93" s="34">
        <v>3000</v>
      </c>
      <c r="I93" s="34">
        <f t="shared" ref="I93:I98" si="1">+H93*E93</f>
        <v>3000</v>
      </c>
      <c r="J93" s="35">
        <f t="shared" ref="J93:J98" si="2">+I93+G93</f>
        <v>8000</v>
      </c>
      <c r="K93" s="36"/>
    </row>
    <row r="94" spans="1:11" ht="30" x14ac:dyDescent="0.2">
      <c r="A94" s="28"/>
      <c r="B94" s="39" t="s">
        <v>52</v>
      </c>
      <c r="C94" s="52"/>
      <c r="D94" s="52" t="s">
        <v>51</v>
      </c>
      <c r="E94" s="53">
        <v>1</v>
      </c>
      <c r="F94" s="40">
        <v>2000</v>
      </c>
      <c r="G94" s="34">
        <f t="shared" si="0"/>
        <v>2000</v>
      </c>
      <c r="H94" s="34">
        <v>1000</v>
      </c>
      <c r="I94" s="34">
        <f t="shared" si="1"/>
        <v>1000</v>
      </c>
      <c r="J94" s="35">
        <f t="shared" si="2"/>
        <v>3000</v>
      </c>
      <c r="K94" s="36"/>
    </row>
    <row r="95" spans="1:11" ht="30" x14ac:dyDescent="0.2">
      <c r="A95" s="28"/>
      <c r="B95" s="39" t="s">
        <v>53</v>
      </c>
      <c r="C95" s="52"/>
      <c r="D95" s="52" t="s">
        <v>51</v>
      </c>
      <c r="E95" s="53">
        <v>1</v>
      </c>
      <c r="F95" s="40">
        <v>6000</v>
      </c>
      <c r="G95" s="34">
        <f t="shared" si="0"/>
        <v>6000</v>
      </c>
      <c r="H95" s="34">
        <v>3000</v>
      </c>
      <c r="I95" s="34">
        <f t="shared" si="1"/>
        <v>3000</v>
      </c>
      <c r="J95" s="35">
        <f t="shared" si="2"/>
        <v>9000</v>
      </c>
      <c r="K95" s="36"/>
    </row>
    <row r="96" spans="1:11" ht="15" x14ac:dyDescent="0.2">
      <c r="A96" s="28"/>
      <c r="B96" s="39" t="s">
        <v>54</v>
      </c>
      <c r="C96" s="52"/>
      <c r="D96" s="52" t="s">
        <v>51</v>
      </c>
      <c r="E96" s="53">
        <v>1</v>
      </c>
      <c r="F96" s="40">
        <v>2000</v>
      </c>
      <c r="G96" s="34">
        <f t="shared" si="0"/>
        <v>2000</v>
      </c>
      <c r="H96" s="34">
        <v>5000</v>
      </c>
      <c r="I96" s="34">
        <f t="shared" si="1"/>
        <v>5000</v>
      </c>
      <c r="J96" s="35">
        <f t="shared" si="2"/>
        <v>7000</v>
      </c>
      <c r="K96" s="36"/>
    </row>
    <row r="97" spans="1:11" ht="45" x14ac:dyDescent="0.2">
      <c r="A97" s="28"/>
      <c r="B97" s="39" t="s">
        <v>55</v>
      </c>
      <c r="C97" s="52"/>
      <c r="D97" s="52" t="s">
        <v>51</v>
      </c>
      <c r="E97" s="53">
        <v>1</v>
      </c>
      <c r="F97" s="40">
        <v>1500</v>
      </c>
      <c r="G97" s="34">
        <f t="shared" si="0"/>
        <v>1500</v>
      </c>
      <c r="H97" s="34">
        <v>3000</v>
      </c>
      <c r="I97" s="34">
        <f t="shared" si="1"/>
        <v>3000</v>
      </c>
      <c r="J97" s="35">
        <f t="shared" si="2"/>
        <v>4500</v>
      </c>
      <c r="K97" s="36"/>
    </row>
    <row r="98" spans="1:11" ht="45" x14ac:dyDescent="0.2">
      <c r="A98" s="28"/>
      <c r="B98" s="39" t="s">
        <v>56</v>
      </c>
      <c r="C98" s="52"/>
      <c r="D98" s="52" t="s">
        <v>57</v>
      </c>
      <c r="E98" s="53">
        <v>12</v>
      </c>
      <c r="F98" s="40">
        <v>300</v>
      </c>
      <c r="G98" s="34">
        <f t="shared" si="0"/>
        <v>3600</v>
      </c>
      <c r="H98" s="34">
        <v>300</v>
      </c>
      <c r="I98" s="34">
        <f t="shared" si="1"/>
        <v>3600</v>
      </c>
      <c r="J98" s="35">
        <f t="shared" si="2"/>
        <v>7200</v>
      </c>
      <c r="K98" s="36"/>
    </row>
    <row r="99" spans="1:11" ht="15" x14ac:dyDescent="0.2">
      <c r="A99" s="47"/>
      <c r="B99" s="29"/>
      <c r="C99" s="48"/>
      <c r="D99" s="52"/>
      <c r="E99" s="53"/>
      <c r="F99" s="34"/>
      <c r="G99" s="34"/>
      <c r="H99" s="34"/>
      <c r="I99" s="34"/>
      <c r="J99" s="35"/>
      <c r="K99" s="36"/>
    </row>
    <row r="100" spans="1:11" ht="15.75" customHeight="1" x14ac:dyDescent="0.2">
      <c r="A100" s="54"/>
      <c r="B100" s="3" t="s">
        <v>8</v>
      </c>
      <c r="C100" s="3"/>
      <c r="D100" s="55"/>
      <c r="E100" s="55"/>
      <c r="F100" s="55"/>
      <c r="G100" s="56">
        <f>+G92+G90+G87+G5</f>
        <v>82090</v>
      </c>
      <c r="H100" s="56"/>
      <c r="I100" s="56" t="e">
        <f ca="1">+I92+I90+I87+I5</f>
        <v>#NAME?</v>
      </c>
      <c r="J100" s="56" t="e">
        <f ca="1">+J92+J90+J87+J5</f>
        <v>#NAME?</v>
      </c>
      <c r="K100" s="36"/>
    </row>
    <row r="101" spans="1:11" ht="16.5" customHeight="1" x14ac:dyDescent="0.2">
      <c r="A101" s="57"/>
      <c r="B101" s="57"/>
      <c r="C101" s="57"/>
      <c r="D101" s="57"/>
      <c r="E101" s="57"/>
      <c r="F101" s="57"/>
      <c r="G101" s="57"/>
      <c r="H101" s="57"/>
      <c r="I101" s="57"/>
      <c r="J101" s="57"/>
      <c r="K101" s="36"/>
    </row>
    <row r="102" spans="1:11" ht="20.25" x14ac:dyDescent="0.2">
      <c r="A102" s="19"/>
      <c r="B102" s="10"/>
      <c r="C102" s="10"/>
      <c r="D102" s="10"/>
      <c r="E102" s="10"/>
      <c r="F102" s="9" t="s">
        <v>6</v>
      </c>
      <c r="G102" s="9"/>
      <c r="H102" s="9" t="s">
        <v>7</v>
      </c>
      <c r="I102" s="9"/>
      <c r="J102" s="9" t="s">
        <v>8</v>
      </c>
      <c r="K102" s="36"/>
    </row>
    <row r="103" spans="1:11" ht="15.75" customHeight="1" x14ac:dyDescent="0.2">
      <c r="A103" s="20" t="s">
        <v>58</v>
      </c>
      <c r="B103" s="21" t="s">
        <v>10</v>
      </c>
      <c r="C103" s="21" t="s">
        <v>59</v>
      </c>
      <c r="D103" s="2" t="s">
        <v>13</v>
      </c>
      <c r="E103" s="2"/>
      <c r="F103" s="21" t="s">
        <v>14</v>
      </c>
      <c r="G103" s="21" t="s">
        <v>8</v>
      </c>
      <c r="H103" s="21" t="s">
        <v>14</v>
      </c>
      <c r="I103" s="24" t="s">
        <v>8</v>
      </c>
      <c r="J103" s="9"/>
      <c r="K103" s="36"/>
    </row>
    <row r="104" spans="1:11" ht="32.25" customHeight="1" x14ac:dyDescent="0.2">
      <c r="A104" s="1" t="s">
        <v>60</v>
      </c>
      <c r="B104" s="1"/>
      <c r="C104" s="1"/>
      <c r="D104" s="1"/>
      <c r="E104" s="1"/>
      <c r="F104" s="1"/>
      <c r="G104" s="1"/>
      <c r="H104" s="1"/>
      <c r="I104" s="1"/>
      <c r="J104" s="1"/>
    </row>
    <row r="105" spans="1:11" ht="11.25" customHeight="1" x14ac:dyDescent="0.2">
      <c r="A105" s="57"/>
      <c r="B105" s="57"/>
      <c r="C105" s="57"/>
      <c r="D105" s="57"/>
      <c r="E105" s="57"/>
      <c r="F105" s="57"/>
      <c r="G105" s="57"/>
      <c r="H105" s="57"/>
      <c r="I105" s="57"/>
      <c r="J105" s="57"/>
    </row>
    <row r="106" spans="1:11" ht="20.25" x14ac:dyDescent="0.2">
      <c r="A106" s="19"/>
      <c r="B106" s="10"/>
      <c r="C106" s="10"/>
      <c r="D106" s="10"/>
      <c r="E106" s="10"/>
      <c r="F106" s="9" t="s">
        <v>6</v>
      </c>
      <c r="G106" s="9"/>
      <c r="H106" s="9" t="s">
        <v>7</v>
      </c>
      <c r="I106" s="9"/>
      <c r="J106" s="9" t="s">
        <v>8</v>
      </c>
    </row>
    <row r="107" spans="1:11" ht="15.75" customHeight="1" x14ac:dyDescent="0.2">
      <c r="A107" s="20" t="s">
        <v>58</v>
      </c>
      <c r="B107" s="21" t="s">
        <v>10</v>
      </c>
      <c r="C107" s="21" t="s">
        <v>59</v>
      </c>
      <c r="D107" s="2" t="s">
        <v>13</v>
      </c>
      <c r="E107" s="2"/>
      <c r="F107" s="21" t="s">
        <v>14</v>
      </c>
      <c r="G107" s="21" t="s">
        <v>8</v>
      </c>
      <c r="H107" s="21" t="s">
        <v>14</v>
      </c>
      <c r="I107" s="24" t="s">
        <v>8</v>
      </c>
      <c r="J107" s="9"/>
    </row>
    <row r="108" spans="1:11" ht="15.75" customHeight="1" x14ac:dyDescent="0.2">
      <c r="A108" s="58"/>
      <c r="B108" s="59" t="s">
        <v>61</v>
      </c>
      <c r="C108" s="59"/>
      <c r="D108" s="60"/>
      <c r="E108" s="60"/>
      <c r="F108" s="59"/>
      <c r="G108" s="61">
        <f>SUM(G109:G111)</f>
        <v>48550</v>
      </c>
      <c r="H108" s="62"/>
      <c r="I108" s="61">
        <f>SUM(I109:I111)</f>
        <v>3150</v>
      </c>
      <c r="J108" s="61">
        <f>SUM(J109:J111)</f>
        <v>51700</v>
      </c>
    </row>
    <row r="109" spans="1:11" ht="15" x14ac:dyDescent="0.2">
      <c r="A109" s="28"/>
      <c r="B109" s="63" t="s">
        <v>62</v>
      </c>
      <c r="C109" s="52" t="s">
        <v>63</v>
      </c>
      <c r="D109" s="66">
        <v>15</v>
      </c>
      <c r="E109" s="66"/>
      <c r="F109" s="64">
        <v>2250</v>
      </c>
      <c r="G109" s="40">
        <f>+F109*D109</f>
        <v>33750</v>
      </c>
      <c r="H109" s="40">
        <v>150</v>
      </c>
      <c r="I109" s="40">
        <f>+H109*D109</f>
        <v>2250</v>
      </c>
      <c r="J109" s="65">
        <f>+I109+G109</f>
        <v>36000</v>
      </c>
    </row>
    <row r="110" spans="1:11" ht="15" x14ac:dyDescent="0.2">
      <c r="A110" s="28"/>
      <c r="B110" s="63" t="s">
        <v>64</v>
      </c>
      <c r="C110" s="52" t="s">
        <v>63</v>
      </c>
      <c r="D110" s="66">
        <v>5</v>
      </c>
      <c r="E110" s="66"/>
      <c r="F110" s="64">
        <v>2450</v>
      </c>
      <c r="G110" s="40">
        <f>+F110*D110</f>
        <v>12250</v>
      </c>
      <c r="H110" s="40">
        <v>150</v>
      </c>
      <c r="I110" s="40">
        <f>+H110*D110</f>
        <v>750</v>
      </c>
      <c r="J110" s="65">
        <f>+I110+G110</f>
        <v>13000</v>
      </c>
    </row>
    <row r="111" spans="1:11" ht="15" x14ac:dyDescent="0.2">
      <c r="A111" s="28"/>
      <c r="B111" s="39" t="s">
        <v>65</v>
      </c>
      <c r="C111" s="52" t="s">
        <v>63</v>
      </c>
      <c r="D111" s="66">
        <v>3</v>
      </c>
      <c r="E111" s="66"/>
      <c r="F111" s="64">
        <v>850</v>
      </c>
      <c r="G111" s="40">
        <f>+F111*D111</f>
        <v>2550</v>
      </c>
      <c r="H111" s="40">
        <v>50</v>
      </c>
      <c r="I111" s="40">
        <f>+H111*D111</f>
        <v>150</v>
      </c>
      <c r="J111" s="65">
        <f>+I111+G111</f>
        <v>2700</v>
      </c>
    </row>
    <row r="112" spans="1:11" ht="15" x14ac:dyDescent="0.2">
      <c r="A112" s="58"/>
      <c r="B112" s="59" t="s">
        <v>66</v>
      </c>
      <c r="C112" s="59"/>
      <c r="D112" s="60"/>
      <c r="E112" s="60"/>
      <c r="F112" s="59"/>
      <c r="G112" s="61">
        <f>SUM(G113:G114)</f>
        <v>7000</v>
      </c>
      <c r="H112" s="62"/>
      <c r="I112" s="61" t="e">
        <f ca="1">SOMA(I113:I114)</f>
        <v>#NAME?</v>
      </c>
      <c r="J112" s="61" t="e">
        <f ca="1">SOMA(J113:J114)</f>
        <v>#NAME?</v>
      </c>
    </row>
    <row r="113" spans="1:10" ht="15" x14ac:dyDescent="0.2">
      <c r="A113" s="58"/>
      <c r="B113" s="39" t="s">
        <v>67</v>
      </c>
      <c r="C113" s="52" t="s">
        <v>63</v>
      </c>
      <c r="D113" s="66">
        <v>150</v>
      </c>
      <c r="E113" s="66"/>
      <c r="F113" s="64">
        <v>34</v>
      </c>
      <c r="G113" s="40">
        <f>+F113*D113</f>
        <v>5100</v>
      </c>
      <c r="H113" s="40">
        <v>25</v>
      </c>
      <c r="I113" s="40">
        <f>+H113*D113</f>
        <v>3750</v>
      </c>
      <c r="J113" s="65">
        <f>+I113+G113</f>
        <v>8850</v>
      </c>
    </row>
    <row r="114" spans="1:10" ht="15" x14ac:dyDescent="0.2">
      <c r="A114" s="28"/>
      <c r="B114" s="39" t="s">
        <v>68</v>
      </c>
      <c r="C114" s="52" t="s">
        <v>63</v>
      </c>
      <c r="D114" s="66">
        <v>50</v>
      </c>
      <c r="E114" s="66"/>
      <c r="F114" s="64">
        <v>38</v>
      </c>
      <c r="G114" s="40">
        <f>+F114*D114</f>
        <v>1900</v>
      </c>
      <c r="H114" s="40">
        <v>25</v>
      </c>
      <c r="I114" s="40">
        <f>+H114*D114</f>
        <v>1250</v>
      </c>
      <c r="J114" s="65">
        <f>+I114+G114</f>
        <v>3150</v>
      </c>
    </row>
    <row r="115" spans="1:10" ht="15" x14ac:dyDescent="0.2">
      <c r="A115" s="58"/>
      <c r="B115" s="59" t="s">
        <v>69</v>
      </c>
      <c r="C115" s="59"/>
      <c r="D115" s="60"/>
      <c r="E115" s="60"/>
      <c r="F115" s="59"/>
      <c r="G115" s="61">
        <f>SUM(G116:G117)</f>
        <v>5600</v>
      </c>
      <c r="H115" s="62"/>
      <c r="I115" s="61">
        <f>SUM(I116:I117)</f>
        <v>4450</v>
      </c>
      <c r="J115" s="61">
        <f>SUM(J116:J117)</f>
        <v>10050</v>
      </c>
    </row>
    <row r="116" spans="1:10" ht="15" x14ac:dyDescent="0.2">
      <c r="A116" s="28"/>
      <c r="B116" s="39" t="s">
        <v>70</v>
      </c>
      <c r="C116" s="52" t="s">
        <v>71</v>
      </c>
      <c r="D116" s="66">
        <v>200</v>
      </c>
      <c r="E116" s="66"/>
      <c r="F116" s="64">
        <v>25</v>
      </c>
      <c r="G116" s="40">
        <f>+F116*D116</f>
        <v>5000</v>
      </c>
      <c r="H116" s="40">
        <v>20</v>
      </c>
      <c r="I116" s="40">
        <f>+H116*D116</f>
        <v>4000</v>
      </c>
      <c r="J116" s="65">
        <f>+I116+G116</f>
        <v>9000</v>
      </c>
    </row>
    <row r="117" spans="1:10" ht="15" x14ac:dyDescent="0.2">
      <c r="A117" s="28"/>
      <c r="B117" s="39" t="s">
        <v>72</v>
      </c>
      <c r="C117" s="52" t="s">
        <v>71</v>
      </c>
      <c r="D117" s="67">
        <v>30</v>
      </c>
      <c r="E117" s="67"/>
      <c r="F117" s="64">
        <v>20</v>
      </c>
      <c r="G117" s="40">
        <f>+F117*D117</f>
        <v>600</v>
      </c>
      <c r="H117" s="40">
        <v>15</v>
      </c>
      <c r="I117" s="40">
        <f>+H117*D117</f>
        <v>450</v>
      </c>
      <c r="J117" s="65">
        <f>+I117+G117</f>
        <v>1050</v>
      </c>
    </row>
    <row r="118" spans="1:10" ht="15" x14ac:dyDescent="0.2">
      <c r="A118" s="58"/>
      <c r="B118" s="59" t="s">
        <v>73</v>
      </c>
      <c r="C118" s="59"/>
      <c r="D118" s="60"/>
      <c r="E118" s="60"/>
      <c r="F118" s="59"/>
      <c r="G118" s="61">
        <f>SUM(G119:G125)</f>
        <v>20940</v>
      </c>
      <c r="H118" s="62"/>
      <c r="I118" s="61">
        <f>SUM(I119:I125)</f>
        <v>18900</v>
      </c>
      <c r="J118" s="61">
        <f>SUM(J119:J125)</f>
        <v>39840</v>
      </c>
    </row>
    <row r="119" spans="1:10" ht="15" x14ac:dyDescent="0.2">
      <c r="A119" s="28"/>
      <c r="B119" s="39" t="s">
        <v>74</v>
      </c>
      <c r="C119" s="52" t="s">
        <v>71</v>
      </c>
      <c r="D119" s="66">
        <v>30</v>
      </c>
      <c r="E119" s="66"/>
      <c r="F119" s="64">
        <v>28</v>
      </c>
      <c r="G119" s="40">
        <f t="shared" ref="G119:G125" si="3">+F119*D119</f>
        <v>840</v>
      </c>
      <c r="H119" s="40">
        <v>10</v>
      </c>
      <c r="I119" s="40">
        <f t="shared" ref="I119:I125" si="4">+H119*D119</f>
        <v>300</v>
      </c>
      <c r="J119" s="65">
        <f t="shared" ref="J119:J125" si="5">+I119+G119</f>
        <v>1140</v>
      </c>
    </row>
    <row r="120" spans="1:10" ht="15" x14ac:dyDescent="0.2">
      <c r="A120" s="28"/>
      <c r="B120" s="39" t="s">
        <v>75</v>
      </c>
      <c r="C120" s="52" t="s">
        <v>51</v>
      </c>
      <c r="D120" s="66">
        <v>1</v>
      </c>
      <c r="E120" s="66"/>
      <c r="F120" s="40">
        <v>5000</v>
      </c>
      <c r="G120" s="40">
        <f t="shared" si="3"/>
        <v>5000</v>
      </c>
      <c r="H120" s="34">
        <v>3000</v>
      </c>
      <c r="I120" s="40">
        <f t="shared" si="4"/>
        <v>3000</v>
      </c>
      <c r="J120" s="65">
        <f t="shared" si="5"/>
        <v>8000</v>
      </c>
    </row>
    <row r="121" spans="1:10" ht="15" x14ac:dyDescent="0.2">
      <c r="A121" s="28"/>
      <c r="B121" s="39" t="s">
        <v>76</v>
      </c>
      <c r="C121" s="52" t="s">
        <v>51</v>
      </c>
      <c r="D121" s="66">
        <v>1</v>
      </c>
      <c r="E121" s="66"/>
      <c r="F121" s="40">
        <v>2000</v>
      </c>
      <c r="G121" s="40">
        <f t="shared" si="3"/>
        <v>2000</v>
      </c>
      <c r="H121" s="34">
        <v>1000</v>
      </c>
      <c r="I121" s="40">
        <f t="shared" si="4"/>
        <v>1000</v>
      </c>
      <c r="J121" s="65">
        <f t="shared" si="5"/>
        <v>3000</v>
      </c>
    </row>
    <row r="122" spans="1:10" ht="15" x14ac:dyDescent="0.2">
      <c r="A122" s="28"/>
      <c r="B122" s="39" t="s">
        <v>77</v>
      </c>
      <c r="C122" s="52" t="s">
        <v>51</v>
      </c>
      <c r="D122" s="66">
        <v>1</v>
      </c>
      <c r="E122" s="66"/>
      <c r="F122" s="40">
        <v>6000</v>
      </c>
      <c r="G122" s="40">
        <f t="shared" si="3"/>
        <v>6000</v>
      </c>
      <c r="H122" s="34">
        <v>3000</v>
      </c>
      <c r="I122" s="40">
        <f t="shared" si="4"/>
        <v>3000</v>
      </c>
      <c r="J122" s="65">
        <f t="shared" si="5"/>
        <v>9000</v>
      </c>
    </row>
    <row r="123" spans="1:10" ht="15" x14ac:dyDescent="0.2">
      <c r="A123" s="28"/>
      <c r="B123" s="39" t="s">
        <v>54</v>
      </c>
      <c r="C123" s="52" t="s">
        <v>51</v>
      </c>
      <c r="D123" s="66">
        <v>1</v>
      </c>
      <c r="E123" s="66"/>
      <c r="F123" s="40">
        <v>2000</v>
      </c>
      <c r="G123" s="40">
        <f t="shared" si="3"/>
        <v>2000</v>
      </c>
      <c r="H123" s="34">
        <v>5000</v>
      </c>
      <c r="I123" s="40">
        <f t="shared" si="4"/>
        <v>5000</v>
      </c>
      <c r="J123" s="65">
        <f t="shared" si="5"/>
        <v>7000</v>
      </c>
    </row>
    <row r="124" spans="1:10" ht="15" x14ac:dyDescent="0.2">
      <c r="A124" s="28"/>
      <c r="B124" s="39" t="s">
        <v>78</v>
      </c>
      <c r="C124" s="52" t="s">
        <v>51</v>
      </c>
      <c r="D124" s="66">
        <v>1</v>
      </c>
      <c r="E124" s="66"/>
      <c r="F124" s="40">
        <v>1500</v>
      </c>
      <c r="G124" s="40">
        <f t="shared" si="3"/>
        <v>1500</v>
      </c>
      <c r="H124" s="34">
        <v>3000</v>
      </c>
      <c r="I124" s="40">
        <f t="shared" si="4"/>
        <v>3000</v>
      </c>
      <c r="J124" s="65">
        <f t="shared" si="5"/>
        <v>4500</v>
      </c>
    </row>
    <row r="125" spans="1:10" ht="15" x14ac:dyDescent="0.2">
      <c r="A125" s="28"/>
      <c r="B125" s="39" t="s">
        <v>79</v>
      </c>
      <c r="C125" s="52" t="s">
        <v>80</v>
      </c>
      <c r="D125" s="66">
        <v>12</v>
      </c>
      <c r="E125" s="66"/>
      <c r="F125" s="40">
        <v>300</v>
      </c>
      <c r="G125" s="40">
        <f t="shared" si="3"/>
        <v>3600</v>
      </c>
      <c r="H125" s="34">
        <v>300</v>
      </c>
      <c r="I125" s="40">
        <f t="shared" si="4"/>
        <v>3600</v>
      </c>
      <c r="J125" s="65">
        <f t="shared" si="5"/>
        <v>7200</v>
      </c>
    </row>
    <row r="126" spans="1:10" ht="12.75" customHeight="1" x14ac:dyDescent="0.2">
      <c r="A126" s="57"/>
      <c r="B126" s="57"/>
      <c r="C126" s="57"/>
      <c r="D126" s="57"/>
      <c r="E126" s="57"/>
      <c r="F126" s="57"/>
      <c r="G126" s="57"/>
      <c r="H126" s="57"/>
      <c r="I126" s="57"/>
      <c r="J126" s="57"/>
    </row>
    <row r="127" spans="1:10" ht="15.75" customHeight="1" x14ac:dyDescent="0.2">
      <c r="A127" s="54"/>
      <c r="B127" s="3" t="s">
        <v>8</v>
      </c>
      <c r="C127" s="3"/>
      <c r="D127" s="55"/>
      <c r="E127" s="55"/>
      <c r="F127" s="55"/>
      <c r="G127" s="56">
        <f>+G118+G115+G112+G108</f>
        <v>82090</v>
      </c>
      <c r="H127" s="56"/>
      <c r="I127" s="56" t="e">
        <f ca="1">+I118+I115+I112+I108</f>
        <v>#NAME?</v>
      </c>
      <c r="J127" s="56" t="e">
        <f ca="1">+J118+J115+J112+J108</f>
        <v>#NAME?</v>
      </c>
    </row>
  </sheetData>
  <mergeCells count="59">
    <mergeCell ref="D122:E122"/>
    <mergeCell ref="D123:E123"/>
    <mergeCell ref="D124:E124"/>
    <mergeCell ref="D125:E125"/>
    <mergeCell ref="B127:C127"/>
    <mergeCell ref="D116:E116"/>
    <mergeCell ref="D117:E117"/>
    <mergeCell ref="D119:E119"/>
    <mergeCell ref="D120:E120"/>
    <mergeCell ref="D121:E121"/>
    <mergeCell ref="D109:E109"/>
    <mergeCell ref="D110:E110"/>
    <mergeCell ref="D111:E111"/>
    <mergeCell ref="D113:E113"/>
    <mergeCell ref="D114:E114"/>
    <mergeCell ref="A104:J104"/>
    <mergeCell ref="B106:E106"/>
    <mergeCell ref="F106:G106"/>
    <mergeCell ref="H106:I106"/>
    <mergeCell ref="J106:J107"/>
    <mergeCell ref="D107:E107"/>
    <mergeCell ref="B102:E102"/>
    <mergeCell ref="F102:G102"/>
    <mergeCell ref="H102:I102"/>
    <mergeCell ref="J102:J103"/>
    <mergeCell ref="D103:E103"/>
    <mergeCell ref="C83:C85"/>
    <mergeCell ref="A90:C90"/>
    <mergeCell ref="D90:F90"/>
    <mergeCell ref="A92:C92"/>
    <mergeCell ref="B100:C100"/>
    <mergeCell ref="C63:C65"/>
    <mergeCell ref="C67:C69"/>
    <mergeCell ref="C71:C73"/>
    <mergeCell ref="C75:C77"/>
    <mergeCell ref="C79:C81"/>
    <mergeCell ref="C43:C45"/>
    <mergeCell ref="C47:C49"/>
    <mergeCell ref="C51:C53"/>
    <mergeCell ref="C55:C57"/>
    <mergeCell ref="C59:C61"/>
    <mergeCell ref="C19:C21"/>
    <mergeCell ref="C23:C25"/>
    <mergeCell ref="C31:C33"/>
    <mergeCell ref="C35:C37"/>
    <mergeCell ref="C39:C41"/>
    <mergeCell ref="A5:C5"/>
    <mergeCell ref="D5:F5"/>
    <mergeCell ref="C7:C9"/>
    <mergeCell ref="C11:C13"/>
    <mergeCell ref="C15:C17"/>
    <mergeCell ref="A1:B1"/>
    <mergeCell ref="C1:F1"/>
    <mergeCell ref="G1:J1"/>
    <mergeCell ref="B2:J2"/>
    <mergeCell ref="B3:E3"/>
    <mergeCell ref="F3:G3"/>
    <mergeCell ref="H3:I3"/>
    <mergeCell ref="J3:J4"/>
  </mergeCells>
  <printOptions horizontalCentered="1"/>
  <pageMargins left="0.39374999999999999" right="0.39374999999999999" top="0.51180555555555496" bottom="0.51180555555555496" header="0.51180555555555496" footer="0.39374999999999999"/>
  <pageSetup paperSize="9" scale="35" firstPageNumber="0" fitToHeight="36" orientation="portrait" r:id="rId1"/>
  <headerFooter>
    <oddFooter>&amp;CPágina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Normal="100" workbookViewId="0"/>
  </sheetViews>
  <sheetFormatPr defaultRowHeight="12.75" x14ac:dyDescent="0.2"/>
  <cols>
    <col min="1" max="1025" width="8.7109375"/>
  </cols>
  <sheetData/>
  <pageMargins left="0.78749999999999998" right="0.78749999999999998" top="0.98402777777777795" bottom="0.98402777777777795" header="0.51180555555555496" footer="0.51180555555555496"/>
  <pageSetup paperSize="9" firstPageNumber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Normal="100" workbookViewId="0"/>
  </sheetViews>
  <sheetFormatPr defaultRowHeight="12.75" x14ac:dyDescent="0.2"/>
  <cols>
    <col min="1" max="1025" width="8.7109375"/>
  </cols>
  <sheetData/>
  <pageMargins left="0.78749999999999998" right="0.78749999999999998" top="0.98402777777777795" bottom="0.98402777777777795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Plan1</vt:lpstr>
      <vt:lpstr>Plan2</vt:lpstr>
      <vt:lpstr>Plan3</vt:lpstr>
      <vt:lpstr>Plan1!Area_de_impressao</vt:lpstr>
      <vt:lpstr>Plan1!Titulos_de_impressao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leonardo.laf</dc:creator>
  <cp:lastModifiedBy>Isaura Marques de Souza Uhmann</cp:lastModifiedBy>
  <cp:revision>0</cp:revision>
  <cp:lastPrinted>2012-04-24T11:24:36Z</cp:lastPrinted>
  <dcterms:created xsi:type="dcterms:W3CDTF">2007-11-14T15:35:17Z</dcterms:created>
  <dcterms:modified xsi:type="dcterms:W3CDTF">2020-04-30T15:08:13Z</dcterms:modified>
</cp:coreProperties>
</file>